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illes\OneDrive\Documents\XlDevis\01-Modèles\XLD2107-M - Modele Mo+Fo+Déboursé\"/>
    </mc:Choice>
  </mc:AlternateContent>
  <xr:revisionPtr revIDLastSave="0" documentId="13_ncr:1_{921AC8A5-CA34-4C87-92F7-2D9C08CDA0D0}" xr6:coauthVersionLast="47" xr6:coauthVersionMax="47" xr10:uidLastSave="{00000000-0000-0000-0000-000000000000}"/>
  <bookViews>
    <workbookView xWindow="23880" yWindow="-2850" windowWidth="29040" windowHeight="16440" firstSheet="1" activeTab="1" xr2:uid="{BB41FBAE-771D-4115-9978-0945AEBE945A}"/>
  </bookViews>
  <sheets>
    <sheet name="XlMultiUsersMessages" sheetId="364" state="veryHidden" r:id="rId1"/>
    <sheet name="Modele déboursé" sheetId="363" r:id="rId2"/>
    <sheet name="MXLD2107-M" sheetId="351" state="veryHidden" r:id="rId3"/>
  </sheets>
  <definedNames>
    <definedName name="ARRONDIPVU" localSheetId="1">2</definedName>
    <definedName name="CHAPITRE_VIERGE" localSheetId="2">'MXLD2107-M'!$2:$6</definedName>
    <definedName name="ENSEMBLE_VIERGE" localSheetId="2">'MXLD2107-M'!$19:$23</definedName>
    <definedName name="_xlnm.Print_Titles" localSheetId="1">'Modele déboursé'!$1:$4</definedName>
    <definedName name="KMO" localSheetId="1" hidden="1">'Modele déboursé'!$F$36</definedName>
    <definedName name="KPV" localSheetId="1" hidden="1">'Modele déboursé'!$M$36</definedName>
    <definedName name="LIGNE_CHAPITRE_VIERGE" localSheetId="2">'MXLD2107-M'!$4:$4</definedName>
    <definedName name="LIGNE_ENSEMBLE_VIERGE" localSheetId="2">'MXLD2107-M'!$22:$22</definedName>
    <definedName name="LIGNE_SOUS_DETAIL_VIERGE" localSheetId="2">'MXLD2107-M'!$16:$16</definedName>
    <definedName name="LIGNE_SOUSCHAPITRE_VIERGE" localSheetId="2">'MXLD2107-M'!$10:$10</definedName>
    <definedName name="REFRATIO" localSheetId="1" hidden="1">'Modele déboursé'!$M$28</definedName>
    <definedName name="SOUS_DETAIL_VIERGE" localSheetId="2">'MXLD2107-M'!$13:$17</definedName>
    <definedName name="SOUSCHAPITRE_VIERGE" localSheetId="2">'MXLD2107-M'!$8:$11</definedName>
    <definedName name="TYPE_DOCUMENT" localSheetId="1">"Devis"</definedName>
    <definedName name="xxx_colonne_comp_derniere_colonne_fixe" localSheetId="1" hidden="1">'Modele déboursé'!$M:$M</definedName>
    <definedName name="xxx_CountMessages" localSheetId="0" hidden="1">0</definedName>
    <definedName name="xxx_CountUserName" localSheetId="0" hidden="1">0</definedName>
    <definedName name="xxx_fam_zone_ajustement" localSheetId="1" hidden="1">'Modele déboursé'!$M$40</definedName>
    <definedName name="xxx_fam_zone_extraction" localSheetId="1" hidden="1">'Modele déboursé'!$A$33:$M$40</definedName>
    <definedName name="xxx_fam_zone_extraction_coefs" localSheetId="1" hidden="1">'Modele déboursé'!$A$35:$M$36</definedName>
    <definedName name="xxx_fam_zone_force_pv" localSheetId="1" hidden="1">'Modele déboursé'!$L$40</definedName>
    <definedName name="xxx_fam_zone_KMo" localSheetId="1" hidden="1">'Modele déboursé'!$D$37</definedName>
    <definedName name="xxx_fam_zone_KPv" localSheetId="1" hidden="1">'Modele déboursé'!$L$37</definedName>
    <definedName name="xxx_fam_zone_ligne_insersion" localSheetId="1" hidden="1">'Modele déboursé'!$36:$36</definedName>
    <definedName name="xxx_fam_zone_ligne_modele" localSheetId="1" hidden="1">'Modele déboursé'!$35:$35</definedName>
    <definedName name="xxx_LastUpdate" localSheetId="0" hidden="1">637871103408945000</definedName>
    <definedName name="xxx_mcx_devis" hidden="1">"XLD1.0"</definedName>
    <definedName name="xxx_mcx_devis_model" localSheetId="1" hidden="1">"XLD2107-M"</definedName>
    <definedName name="xxx_mcx_hash_code" localSheetId="1" hidden="1">"19b875b763362ee47bcee5b470aedefcbdf3cfe98e1f2669f4777c6265744401"</definedName>
    <definedName name="xxx_mcx_inContainer" localSheetId="1" hidden="1">"XlDevis"</definedName>
    <definedName name="xxx_mcx_password" localSheetId="1" hidden="1">""""""</definedName>
    <definedName name="xxx_mcx_zone_devis_base" localSheetId="1" hidden="1">'Modele déboursé'!$A$5:$N$21</definedName>
    <definedName name="xxx_mcx_zone_devis_variantes" localSheetId="1" hidden="1">'Modele déboursé'!$A$22:$N$26</definedName>
    <definedName name="xxx_mcx_zone_ensemble_devis" localSheetId="1" hidden="1">'Modele déboursé'!$A$5:$N$32</definedName>
    <definedName name="xxx_mcx_zone_setting_local_db" localSheetId="1" hidden="1">'Modele déboursé'!$A$42</definedName>
    <definedName name="xxx_mcx_zone_volets" localSheetId="1" hidden="1">'Modele déboursé'!$A$5</definedName>
    <definedName name="xxx_option_affichage_section_exclusive" localSheetId="1" hidden="1">"False"</definedName>
    <definedName name="xxx_option_affichage_totaux_haut" localSheetId="1" hidden="1">"False"</definedName>
    <definedName name="xxx_option_niveau_detail_recap" localSheetId="1" hidden="1">1</definedName>
    <definedName name="xxx_rec_zone_extraction" localSheetId="1" hidden="1">'Modele déboursé'!$A$27:$M$32</definedName>
    <definedName name="xxx_rec_zone_ligne_insersion" localSheetId="1" hidden="1">'Modele déboursé'!$30:$30</definedName>
    <definedName name="xxx_rec_zone_ligne_modele" localSheetId="1" hidden="1">'Modele déboursé'!$29:$29</definedName>
    <definedName name="_xlnm.Print_Area" localSheetId="1">'Modele déboursé'!$A$5:$N$41</definedName>
    <definedName name="ZONECOLONNE_DERNIEREFIXE" localSheetId="2">'MXLD2107-M'!$M:$M</definedName>
    <definedName name="ZONECOLONNE_TRAMEINSERTION" localSheetId="2">'MXLD2107-M'!$N:$N</definedName>
    <definedName name="ZONECOLONNE_TRAMEMODELE" localSheetId="2">'MXLD2107-M'!$B:$B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4" i="363" l="1"/>
  <c r="G14" i="363"/>
  <c r="H13" i="363"/>
  <c r="G13" i="363"/>
  <c r="H12" i="363"/>
  <c r="G12" i="363"/>
  <c r="H11" i="363"/>
  <c r="G11" i="363"/>
  <c r="H10" i="363"/>
  <c r="G10" i="363"/>
  <c r="H9" i="363"/>
  <c r="G9" i="363"/>
  <c r="H8" i="363"/>
  <c r="G8" i="363"/>
  <c r="B16" i="363"/>
  <c r="I15" i="363" a="1"/>
  <c r="I15" i="363" s="1"/>
  <c r="H15" i="363"/>
  <c r="G15" i="363"/>
  <c r="M36" i="363"/>
  <c r="D37" i="363"/>
  <c r="F36" i="363" s="1"/>
  <c r="I14" i="363" s="1" a="1"/>
  <c r="I14" i="363" s="1"/>
  <c r="L38" i="363" a="1"/>
  <c r="L38" i="363" s="1"/>
  <c r="C39" i="363"/>
  <c r="M39" i="363"/>
  <c r="K40" i="363"/>
  <c r="H16" i="363" l="1"/>
  <c r="H6" i="363" s="1"/>
  <c r="G16" i="363"/>
  <c r="G6" i="363" s="1"/>
  <c r="K14" i="363" a="1"/>
  <c r="K14" i="363" s="1"/>
  <c r="L14" i="363" s="1"/>
  <c r="J14" i="363"/>
  <c r="J15" i="363"/>
  <c r="K15" i="363" a="1"/>
  <c r="K15" i="363" s="1"/>
  <c r="L15" i="363" s="1"/>
  <c r="I8" i="363" a="1"/>
  <c r="I8" i="363" s="1"/>
  <c r="I9" i="363" a="1"/>
  <c r="I9" i="363" s="1"/>
  <c r="I10" i="363" a="1"/>
  <c r="I10" i="363" s="1"/>
  <c r="I11" i="363" a="1"/>
  <c r="I11" i="363" s="1"/>
  <c r="I12" i="363" a="1"/>
  <c r="I12" i="363" s="1"/>
  <c r="I13" i="363" a="1"/>
  <c r="I13" i="363" s="1"/>
  <c r="H25" i="363"/>
  <c r="B29" i="363"/>
  <c r="J36" i="363"/>
  <c r="F35" i="363"/>
  <c r="G25" i="363"/>
  <c r="D38" i="363"/>
  <c r="M35" i="363"/>
  <c r="K11" i="363" l="1" a="1"/>
  <c r="K11" i="363" s="1"/>
  <c r="L11" i="363" s="1"/>
  <c r="J11" i="363"/>
  <c r="K10" i="363" a="1"/>
  <c r="K10" i="363" s="1"/>
  <c r="L10" i="363" s="1"/>
  <c r="J10" i="363"/>
  <c r="K13" i="363" a="1"/>
  <c r="K13" i="363" s="1"/>
  <c r="L13" i="363" s="1"/>
  <c r="J13" i="363"/>
  <c r="K9" i="363" a="1"/>
  <c r="K9" i="363" s="1"/>
  <c r="L9" i="363" s="1"/>
  <c r="J9" i="363"/>
  <c r="K12" i="363" a="1"/>
  <c r="K12" i="363" s="1"/>
  <c r="L12" i="363" s="1"/>
  <c r="J12" i="363"/>
  <c r="K8" i="363" a="1"/>
  <c r="K8" i="363" s="1"/>
  <c r="L8" i="363" s="1"/>
  <c r="J8" i="363"/>
  <c r="J35" i="363"/>
  <c r="J16" i="363" l="1"/>
  <c r="J6" i="363" s="1"/>
  <c r="L16" i="363"/>
  <c r="L6" i="363" s="1"/>
  <c r="L25" i="363"/>
  <c r="J25" i="363"/>
  <c r="H29" i="363" l="1"/>
  <c r="H20" i="363"/>
  <c r="L29" i="363"/>
  <c r="M29" i="363" s="1"/>
  <c r="G29" i="363"/>
  <c r="G20" i="363"/>
  <c r="H37" i="363" l="1"/>
  <c r="H31" i="363"/>
  <c r="G37" i="363"/>
  <c r="G39" i="363" s="1"/>
  <c r="G31" i="363"/>
  <c r="J20" i="363" l="1"/>
  <c r="J31" i="363" s="1"/>
  <c r="J29" i="363"/>
  <c r="H39" i="363"/>
  <c r="J37" i="363"/>
  <c r="J39" i="363" s="1"/>
  <c r="L20" i="363"/>
  <c r="L31" i="363" l="1"/>
  <c r="M31" i="363" s="1"/>
  <c r="L39" i="363"/>
  <c r="I22" i="351" a="1"/>
  <c r="I22" i="351" s="1"/>
  <c r="K22" i="351" s="1" a="1"/>
  <c r="K22" i="351" s="1"/>
  <c r="I16" i="351" a="1"/>
  <c r="I16" i="351" s="1"/>
  <c r="K16" i="351" s="1" a="1"/>
  <c r="K16" i="351" s="1"/>
  <c r="I10" i="351" a="1"/>
  <c r="I10" i="351" s="1"/>
  <c r="K10" i="351" s="1" a="1"/>
  <c r="K10" i="351" s="1"/>
  <c r="I4" i="351" a="1"/>
  <c r="I4" i="351" s="1"/>
  <c r="K4" i="351" s="1" a="1"/>
  <c r="K4" i="351" s="1"/>
  <c r="G22" i="351"/>
  <c r="G20" i="351" s="1"/>
  <c r="H22" i="351"/>
  <c r="H20" i="351" s="1"/>
  <c r="F20" i="351"/>
  <c r="E20" i="351"/>
  <c r="C20" i="351"/>
  <c r="H16" i="351"/>
  <c r="F13" i="351" s="1"/>
  <c r="H13" i="351" s="1"/>
  <c r="G16" i="351"/>
  <c r="E13" i="351" s="1"/>
  <c r="G13" i="351" s="1"/>
  <c r="F14" i="351"/>
  <c r="E14" i="351"/>
  <c r="C14" i="351"/>
  <c r="B11" i="351"/>
  <c r="H10" i="351"/>
  <c r="H11" i="351" s="1"/>
  <c r="H8" i="351" s="1"/>
  <c r="G10" i="351"/>
  <c r="G11" i="351" s="1"/>
  <c r="G8" i="351" s="1"/>
  <c r="B5" i="351"/>
  <c r="H4" i="351"/>
  <c r="H5" i="351" s="1"/>
  <c r="H2" i="351" s="1"/>
  <c r="G4" i="351"/>
  <c r="G5" i="351" s="1"/>
  <c r="G2" i="351" s="1"/>
  <c r="J16" i="351" l="1"/>
  <c r="I14" i="351"/>
  <c r="L10" i="351"/>
  <c r="L11" i="351" s="1"/>
  <c r="J10" i="351"/>
  <c r="J8" i="351" s="1"/>
  <c r="L4" i="351"/>
  <c r="L5" i="351" s="1"/>
  <c r="J4" i="351"/>
  <c r="J5" i="351" s="1"/>
  <c r="I20" i="351"/>
  <c r="J22" i="351"/>
  <c r="J19" i="351" s="1"/>
  <c r="I19" i="351" s="1"/>
  <c r="G14" i="351"/>
  <c r="H19" i="351"/>
  <c r="F19" i="351" s="1"/>
  <c r="K13" i="351" a="1"/>
  <c r="K20" i="351"/>
  <c r="K19" i="351" a="1"/>
  <c r="K19" i="351" s="1"/>
  <c r="L19" i="351" s="1"/>
  <c r="H14" i="351"/>
  <c r="G19" i="351"/>
  <c r="E19" i="351" s="1"/>
  <c r="J2" i="351" l="1"/>
  <c r="J14" i="351"/>
  <c r="I13" i="351"/>
  <c r="J13" i="351" s="1"/>
  <c r="J11" i="351"/>
  <c r="K13" i="351"/>
  <c r="L13" i="351" s="1"/>
  <c r="K14" i="351"/>
  <c r="L8" i="351"/>
  <c r="L2" i="351"/>
  <c r="J20" i="35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<sst xmlns="http://schemas.openxmlformats.org/spreadsheetml/2006/main" count="128" uniqueCount="95">
  <si>
    <t xml:space="preserve">Sous-Chap. </t>
  </si>
  <si>
    <t>Famille</t>
  </si>
  <si>
    <t>U</t>
  </si>
  <si>
    <t>ens</t>
  </si>
  <si>
    <t>LIBELLE</t>
  </si>
  <si>
    <t>QTE</t>
  </si>
  <si>
    <t xml:space="preserve">R E C A P I T U L A T I F </t>
  </si>
  <si>
    <t xml:space="preserve"> </t>
  </si>
  <si>
    <t>TOTAL GENERAL HT en Euros</t>
  </si>
  <si>
    <t>I</t>
  </si>
  <si>
    <t xml:space="preserve">Chap. </t>
  </si>
  <si>
    <t>1</t>
  </si>
  <si>
    <t>TOTAL GENERAL VARIANTES HT en Euros</t>
  </si>
  <si>
    <t>FD</t>
  </si>
  <si>
    <t>LR</t>
  </si>
  <si>
    <t>CT</t>
  </si>
  <si>
    <t>CM</t>
  </si>
  <si>
    <t>CL</t>
  </si>
  <si>
    <t>CF</t>
  </si>
  <si>
    <t>ST</t>
  </si>
  <si>
    <t>SM</t>
  </si>
  <si>
    <t>SL</t>
  </si>
  <si>
    <t>SF</t>
  </si>
  <si>
    <t>DT</t>
  </si>
  <si>
    <t>DM</t>
  </si>
  <si>
    <t>DL</t>
  </si>
  <si>
    <t>DF</t>
  </si>
  <si>
    <t>ET</t>
  </si>
  <si>
    <t>EM</t>
  </si>
  <si>
    <t>EL</t>
  </si>
  <si>
    <t>EF</t>
  </si>
  <si>
    <t>CN</t>
  </si>
  <si>
    <t>CT0</t>
  </si>
  <si>
    <t>CL1</t>
  </si>
  <si>
    <t>V A R I A N T E S</t>
  </si>
  <si>
    <t>Pour mettre à jour le tableau d'extraction, cliquer sur la zone</t>
  </si>
  <si>
    <t>K sup.</t>
  </si>
  <si>
    <t>Autres</t>
  </si>
  <si>
    <t>Q</t>
  </si>
  <si>
    <t>MO</t>
  </si>
  <si>
    <t>FO</t>
  </si>
  <si>
    <t>KMO</t>
  </si>
  <si>
    <t>KFO</t>
  </si>
  <si>
    <t>KMOS</t>
  </si>
  <si>
    <t>TKMO</t>
  </si>
  <si>
    <t>TKFO</t>
  </si>
  <si>
    <t>KFOS</t>
  </si>
  <si>
    <t>CODE</t>
  </si>
  <si>
    <t>TD</t>
  </si>
  <si>
    <t>TV</t>
  </si>
  <si>
    <t>TR</t>
  </si>
  <si>
    <t xml:space="preserve"> --&gt;</t>
  </si>
  <si>
    <t xml:space="preserve"> ---&gt;</t>
  </si>
  <si>
    <t xml:space="preserve"> ----&gt;</t>
  </si>
  <si>
    <t xml:space="preserve"> -----&gt;</t>
  </si>
  <si>
    <t>+</t>
  </si>
  <si>
    <t>Code</t>
  </si>
  <si>
    <t>Désignation</t>
  </si>
  <si>
    <t>Pv T</t>
  </si>
  <si>
    <t>Pv u</t>
  </si>
  <si>
    <t>Mo u</t>
  </si>
  <si>
    <t>Mo T</t>
  </si>
  <si>
    <t>MOU</t>
  </si>
  <si>
    <t>FOU</t>
  </si>
  <si>
    <t>MOT</t>
  </si>
  <si>
    <t>FOT</t>
  </si>
  <si>
    <t>PVU</t>
  </si>
  <si>
    <t>PVT</t>
  </si>
  <si>
    <t>FAM</t>
  </si>
  <si>
    <t>REP</t>
  </si>
  <si>
    <t>ZF</t>
  </si>
  <si>
    <t>ZM</t>
  </si>
  <si>
    <t>TABLEAUX COFFICIENTS / FAMILLES</t>
  </si>
  <si>
    <t>Ratio surface :</t>
  </si>
  <si>
    <t>K Pv :</t>
  </si>
  <si>
    <t>x</t>
  </si>
  <si>
    <t>xx</t>
  </si>
  <si>
    <t>Taux Mo</t>
  </si>
  <si>
    <t>Taux Mo :</t>
  </si>
  <si>
    <t>Mo totale par famille</t>
  </si>
  <si>
    <t>K supplémentaire appliqué sur taux Mo général ou taux Mo forcé</t>
  </si>
  <si>
    <t>Q par famille</t>
  </si>
  <si>
    <t>Fo u</t>
  </si>
  <si>
    <t>Fo T</t>
  </si>
  <si>
    <t>Pr total par famille</t>
  </si>
  <si>
    <t>Coef. supplémentaire appliqué sur coef. général ou coef. Pv forcé</t>
  </si>
  <si>
    <t>Coef Pv</t>
  </si>
  <si>
    <t>Pr T</t>
  </si>
  <si>
    <t>Pr U</t>
  </si>
  <si>
    <t>Fo totale par famille</t>
  </si>
  <si>
    <t>|DEU</t>
  </si>
  <si>
    <t>|DEB</t>
  </si>
  <si>
    <t/>
  </si>
  <si>
    <t>{"FilesDBUsedList":[],"DBDefault":"CVC"}</t>
  </si>
  <si>
    <t>Devis : MODELE DÉBOURSÉ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</si>
</sst>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_-* #,##0.00\ &quot;F&quot;_-;\-* #,##0.00\ &quot;F&quot;_-;_-* &quot;-&quot;??\ &quot;F&quot;_-;_-@_-"/>
    <numFmt numFmtId="167" formatCode="_-* #,##0.00\ _F_-;\-* #,##0.00\ _F_-;_-* &quot;-&quot;??\ _F_-;_-@_-"/>
    <numFmt numFmtId="168" formatCode="&quot;$-&quot;00"/>
    <numFmt numFmtId="169" formatCode="&quot;&quot;"/>
    <numFmt numFmtId="170" formatCode="#,##0.00\ _F"/>
    <numFmt numFmtId="171" formatCode="[$-F800]dddd\,\ mmmm\ dd\,\ yyyy"/>
    <numFmt numFmtId="172" formatCode="#,##0.00\ &quot;€&quot;"/>
    <numFmt numFmtId="173" formatCode="_-* #,##0.00\ _F_-;\-* #,##0.00\ _F_-;_-* \-??\ _F_-;_-@_-"/>
    <numFmt numFmtId="174" formatCode="_-* #,##0.00\ [$€]_-;\-* #,##0.00\ [$€]_-;_-* &quot;-&quot;??\ [$€]_-;_-@_-"/>
    <numFmt numFmtId="175" formatCode="#,##0.00\ [$€];[Red]\-#,##0.00\ [$€]"/>
    <numFmt numFmtId="176" formatCode="0.0000"/>
    <numFmt numFmtId="177" formatCode="#,##0.000000"/>
    <numFmt numFmtId="178" formatCode="&quot;oui&quot;;&quot;non&quot;"/>
    <numFmt numFmtId="179" formatCode="#,##0.000000_ ;\-#,##0.000000\ "/>
    <numFmt numFmtId="180" formatCode="#,###&quot;m²&quot;"/>
    <numFmt numFmtId="181" formatCode="#,##0.00&quot;€/m²&quot;"/>
    <numFmt numFmtId="182" formatCode="#,##0.0000000"/>
  </numFmts>
  <fonts count="100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Geneva"/>
    </font>
    <font>
      <b/>
      <sz val="9"/>
      <color indexed="10"/>
      <name val="Times New Roman"/>
      <family val="1"/>
    </font>
    <font>
      <sz val="10"/>
      <name val="Arial"/>
      <family val="2"/>
    </font>
    <font>
      <b/>
      <u/>
      <sz val="11"/>
      <name val="Arial"/>
      <family val="2"/>
    </font>
    <font>
      <b/>
      <sz val="14"/>
      <name val="Arial"/>
      <family val="2"/>
    </font>
    <font>
      <sz val="9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2"/>
      <color indexed="12"/>
      <name val="Arial"/>
      <family val="2"/>
    </font>
    <font>
      <b/>
      <sz val="11"/>
      <color indexed="17"/>
      <name val="Arial"/>
      <family val="2"/>
    </font>
    <font>
      <b/>
      <sz val="10"/>
      <color indexed="25"/>
      <name val="Arial"/>
      <family val="2"/>
    </font>
    <font>
      <b/>
      <sz val="16"/>
      <color indexed="12"/>
      <name val="Arial"/>
      <family val="2"/>
    </font>
    <font>
      <b/>
      <sz val="12"/>
      <color indexed="12"/>
      <name val="Arial Narrow"/>
      <family val="2"/>
    </font>
    <font>
      <b/>
      <sz val="11"/>
      <color indexed="17"/>
      <name val="Arial Narrow"/>
      <family val="2"/>
    </font>
    <font>
      <b/>
      <sz val="10"/>
      <color indexed="60"/>
      <name val="Arial Narrow"/>
      <family val="2"/>
    </font>
    <font>
      <b/>
      <sz val="10"/>
      <name val="Arial Narrow"/>
      <family val="2"/>
    </font>
    <font>
      <b/>
      <sz val="14"/>
      <color indexed="33"/>
      <name val="Arial"/>
      <family val="2"/>
    </font>
    <font>
      <b/>
      <sz val="14"/>
      <name val="Times New Roman"/>
      <family val="1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color rgb="FF131722"/>
      <name val="Calibri Light"/>
      <family val="2"/>
    </font>
    <font>
      <sz val="9"/>
      <color rgb="FF131722"/>
      <name val="Calibri Light"/>
      <family val="2"/>
    </font>
    <font>
      <b/>
      <sz val="11"/>
      <color theme="0"/>
      <name val="Calibri Light"/>
      <family val="2"/>
    </font>
    <font>
      <b/>
      <sz val="10"/>
      <color rgb="FF131722"/>
      <name val="Calibri Light"/>
      <family val="2"/>
    </font>
    <font>
      <b/>
      <i/>
      <sz val="10"/>
      <color rgb="FF131722"/>
      <name val="Calibri Light"/>
      <family val="2"/>
    </font>
    <font>
      <i/>
      <sz val="10"/>
      <color rgb="FF131722"/>
      <name val="Calibri Light"/>
      <family val="2"/>
    </font>
    <font>
      <sz val="9"/>
      <name val="Calibri Light"/>
      <family val="2"/>
    </font>
    <font>
      <sz val="10"/>
      <name val="Calibri Light"/>
      <family val="2"/>
    </font>
    <font>
      <b/>
      <sz val="16"/>
      <color theme="0"/>
      <name val="Calibri Light"/>
      <family val="2"/>
    </font>
    <font>
      <sz val="11"/>
      <color theme="0"/>
      <name val="Calibri Light"/>
      <family val="2"/>
    </font>
    <font>
      <sz val="9"/>
      <color indexed="9"/>
      <name val="Calibri Light"/>
      <family val="2"/>
    </font>
    <font>
      <sz val="9"/>
      <color indexed="8"/>
      <name val="Calibri Light"/>
      <family val="2"/>
    </font>
    <font>
      <sz val="8"/>
      <name val="Calibri Light"/>
      <family val="2"/>
    </font>
    <font>
      <b/>
      <sz val="14"/>
      <color theme="0"/>
      <name val="Calibri Light"/>
      <family val="2"/>
    </font>
    <font>
      <sz val="9"/>
      <color indexed="12"/>
      <name val="Calibri Light"/>
      <family val="2"/>
    </font>
    <font>
      <i/>
      <sz val="8"/>
      <color rgb="FFFF0000"/>
      <name val="Calibri Light"/>
      <family val="2"/>
    </font>
    <font>
      <i/>
      <sz val="8"/>
      <name val="Calibri Light"/>
      <family val="2"/>
    </font>
    <font>
      <sz val="9"/>
      <color indexed="48"/>
      <name val="Calibri Light"/>
      <family val="2"/>
    </font>
    <font>
      <sz val="9"/>
      <color indexed="53"/>
      <name val="Calibri Light"/>
      <family val="2"/>
    </font>
    <font>
      <sz val="9"/>
      <color indexed="10"/>
      <name val="Calibri Light"/>
      <family val="2"/>
    </font>
    <font>
      <b/>
      <sz val="10"/>
      <name val="Calibri Light"/>
      <family val="2"/>
    </font>
    <font>
      <sz val="14"/>
      <color theme="0"/>
      <name val="Calibri Light"/>
      <family val="2"/>
    </font>
    <font>
      <b/>
      <sz val="24"/>
      <color theme="0"/>
      <name val="Calibri Light"/>
      <family val="2"/>
    </font>
    <font>
      <b/>
      <sz val="9"/>
      <name val="Calibri Light"/>
      <family val="2"/>
    </font>
    <font>
      <b/>
      <sz val="9"/>
      <color indexed="10"/>
      <name val="Calibri Light"/>
      <family val="2"/>
    </font>
    <font>
      <b/>
      <sz val="10"/>
      <color indexed="10"/>
      <name val="Calibri Light"/>
      <family val="2"/>
    </font>
    <font>
      <sz val="18"/>
      <name val="Calibri Light"/>
      <family val="2"/>
    </font>
    <font>
      <b/>
      <sz val="20"/>
      <color indexed="10"/>
      <name val="Calibri Light"/>
      <family val="2"/>
    </font>
    <font>
      <b/>
      <sz val="11"/>
      <name val="Calibri Light"/>
      <family val="2"/>
    </font>
    <font>
      <i/>
      <sz val="9"/>
      <name val="Calibri Light"/>
      <family val="2"/>
    </font>
    <font>
      <i/>
      <sz val="20"/>
      <name val="Calibri Light"/>
      <family val="2"/>
    </font>
    <font>
      <sz val="20"/>
      <name val="Calibri Light"/>
      <family val="2"/>
    </font>
    <font>
      <b/>
      <sz val="11"/>
      <color indexed="10"/>
      <name val="Calibri Light"/>
      <family val="2"/>
    </font>
    <font>
      <sz val="9"/>
      <color rgb="FFF0F0F0"/>
      <name val="Calibri Light"/>
      <family val="2"/>
    </font>
    <font>
      <b/>
      <sz val="10"/>
      <color rgb="FFF0F0F0"/>
      <name val="Calibri Light"/>
      <family val="2"/>
    </font>
    <font>
      <sz val="10"/>
      <color rgb="FFF0F0F0"/>
      <name val="Calibri Light"/>
      <family val="2"/>
    </font>
    <font>
      <sz val="16"/>
      <color rgb="FF262626"/>
      <name val="Calibri Light"/>
      <family val="2"/>
    </font>
    <font>
      <sz val="16"/>
      <name val="Calibri Light"/>
      <family val="2"/>
    </font>
    <font>
      <sz val="14"/>
      <color rgb="FF131722"/>
      <name val="Calibri Light"/>
      <family val="2"/>
    </font>
    <font>
      <sz val="12"/>
      <color rgb="FF131722"/>
      <name val="Calibri Light"/>
      <family val="2"/>
    </font>
    <font>
      <sz val="8"/>
      <color rgb="FF2196F3"/>
      <name val="Calibri Light"/>
      <family val="2"/>
    </font>
    <font>
      <sz val="8"/>
      <color rgb="FFEF5350"/>
      <name val="Calibri Light"/>
      <family val="2"/>
    </font>
    <font>
      <b/>
      <sz val="10"/>
      <color rgb="FF21242C"/>
      <name val="Calibri Light"/>
      <family val="2"/>
    </font>
    <font>
      <b/>
      <i/>
      <sz val="10"/>
      <color rgb="FF21242C"/>
      <name val="Calibri Light"/>
      <family val="2"/>
    </font>
    <font>
      <sz val="9"/>
      <color rgb="FF21242C"/>
      <name val="Calibri Light"/>
      <family val="2"/>
    </font>
    <font>
      <sz val="8"/>
      <color rgb="FF21242C"/>
      <name val="Calibri Light"/>
      <family val="2"/>
    </font>
    <font>
      <sz val="10"/>
      <color rgb="FF21242C"/>
      <name val="Calibri Light"/>
      <family val="2"/>
    </font>
    <font>
      <sz val="18"/>
      <color rgb="FF21242C"/>
      <name val="Calibri Light"/>
      <family val="2"/>
    </font>
    <font>
      <sz val="10"/>
      <color theme="0"/>
      <name val="Calibri Light"/>
      <family val="2"/>
    </font>
    <font>
      <sz val="10"/>
      <color rgb="FFE1E4EC"/>
      <name val="Calibri Light"/>
      <family val="2"/>
    </font>
    <font>
      <sz val="12"/>
      <color rgb="FFF0F0F0"/>
      <name val="Calibri Light"/>
      <family val="2"/>
    </font>
    <font>
      <sz val="10"/>
      <color rgb="FFFF0000"/>
      <name val="Calibri Light"/>
      <family val="2"/>
    </font>
    <font>
      <sz val="10"/>
      <color rgb="FF00B050"/>
      <name val="Calibri Light"/>
      <family val="2"/>
    </font>
    <font>
      <b/>
      <sz val="14"/>
      <color indexed="10"/>
      <name val="Calibri Light"/>
      <family val="2"/>
    </font>
    <font>
      <sz val="14"/>
      <name val="Calibri Light"/>
      <family val="2"/>
    </font>
    <font>
      <b/>
      <sz val="14"/>
      <name val="Calibri Light"/>
      <family val="2"/>
    </font>
    <font>
      <i/>
      <sz val="11"/>
      <name val="Calibri Light"/>
      <family val="2"/>
    </font>
    <font>
      <sz val="10"/>
      <color theme="1"/>
      <name val="Arial"/>
      <family val="2"/>
    </font>
    <font>
      <b/>
      <sz val="9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F0F0F0"/>
        <bgColor indexed="64"/>
      </patternFill>
    </fill>
    <fill>
      <patternFill patternType="solid">
        <fgColor rgb="FF262626"/>
        <bgColor indexed="64"/>
      </patternFill>
    </fill>
    <fill>
      <patternFill patternType="solid">
        <fgColor rgb="FFF47023"/>
        <bgColor indexed="64"/>
      </patternFill>
    </fill>
    <fill>
      <patternFill patternType="solid">
        <fgColor rgb="FF21242C"/>
        <bgColor indexed="64"/>
      </patternFill>
    </fill>
    <fill>
      <patternFill patternType="solid">
        <fgColor rgb="FFE1E4EC"/>
        <bgColor indexed="64"/>
      </patternFill>
    </fill>
    <fill>
      <patternFill patternType="solid">
        <fgColor rgb="FF2196F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373A87"/>
        <bgColor indexed="64"/>
      </patternFill>
    </fill>
    <fill>
      <patternFill patternType="solid">
        <fgColor rgb="FF23769E"/>
        <bgColor indexed="64"/>
      </patternFill>
    </fill>
  </fills>
  <borders count="8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8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32" fillId="1" borderId="1" applyNumberFormat="0" applyFont="0" applyFill="0" applyBorder="0">
      <alignment horizontal="left" vertical="center" wrapText="1"/>
    </xf>
    <xf numFmtId="16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5" fontId="3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10" fillId="0" borderId="0" applyFill="0" applyBorder="0" applyAlignment="0" applyProtection="0"/>
    <xf numFmtId="165" fontId="3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40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3" fillId="20" borderId="0" applyNumberFormat="0" applyBorder="0" applyAlignment="0" applyProtection="0"/>
    <xf numFmtId="0" fontId="3" fillId="0" borderId="0"/>
    <xf numFmtId="0" fontId="7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9" fontId="3" fillId="0" borderId="0" applyFont="0" applyFill="0" applyBorder="0" applyAlignment="0" applyProtection="0"/>
    <xf numFmtId="0" fontId="14" fillId="4" borderId="0" applyNumberFormat="0" applyBorder="0" applyAlignment="0" applyProtection="0"/>
    <xf numFmtId="0" fontId="15" fillId="21" borderId="2" applyNumberFormat="0" applyAlignment="0" applyProtection="0"/>
    <xf numFmtId="0" fontId="3" fillId="0" borderId="0" applyNumberFormat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" fontId="9" fillId="0" borderId="0" applyFill="0" applyBorder="0" applyProtection="0">
      <alignment horizontal="left" vertical="center"/>
    </xf>
    <xf numFmtId="1" fontId="8" fillId="0" borderId="0" applyFill="0" applyBorder="0" applyProtection="0">
      <alignment horizontal="left" vertical="center"/>
    </xf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Border="0" applyProtection="0">
      <alignment horizontal="left" vertical="center"/>
    </xf>
    <xf numFmtId="0" fontId="24" fillId="0" borderId="0" applyNumberFormat="0" applyFill="0" applyBorder="0" applyProtection="0">
      <alignment horizontal="left" vertical="center"/>
    </xf>
    <xf numFmtId="0" fontId="25" fillId="0" borderId="0" applyNumberFormat="0" applyFill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26" fillId="0" borderId="0">
      <alignment horizontal="left" vertical="center"/>
    </xf>
    <xf numFmtId="0" fontId="21" fillId="0" borderId="6" applyNumberFormat="0" applyFill="0" applyAlignment="0" applyProtection="0"/>
    <xf numFmtId="0" fontId="6" fillId="0" borderId="7" applyNumberFormat="0">
      <alignment horizontal="left" vertical="center"/>
      <protection locked="0"/>
    </xf>
    <xf numFmtId="0" fontId="6" fillId="0" borderId="7" applyNumberFormat="0">
      <alignment horizontal="left" vertical="center"/>
      <protection locked="0"/>
    </xf>
    <xf numFmtId="0" fontId="27" fillId="0" borderId="0" applyNumberFormat="0" applyFill="0" applyProtection="0">
      <alignment horizontal="left" vertical="center"/>
    </xf>
    <xf numFmtId="0" fontId="28" fillId="0" borderId="0" applyNumberFormat="0" applyFill="0" applyBorder="0" applyProtection="0">
      <alignment horizontal="left" vertical="center"/>
    </xf>
    <xf numFmtId="0" fontId="29" fillId="0" borderId="0" applyNumberFormat="0" applyFill="0" applyBorder="0" applyProtection="0">
      <alignment horizontal="left" vertical="center"/>
    </xf>
    <xf numFmtId="0" fontId="30" fillId="0" borderId="0" applyNumberFormat="0" applyFill="0" applyBorder="0" applyProtection="0">
      <alignment horizontal="left" vertical="center"/>
    </xf>
    <xf numFmtId="0" fontId="31" fillId="0" borderId="0" applyNumberFormat="0" applyBorder="0" applyProtection="0">
      <alignment horizontal="left" vertical="center"/>
    </xf>
    <xf numFmtId="0" fontId="22" fillId="22" borderId="8" applyNumberFormat="0" applyAlignment="0" applyProtection="0"/>
    <xf numFmtId="0" fontId="35" fillId="31" borderId="0" applyNumberFormat="0" applyBorder="0" applyAlignment="0" applyProtection="0"/>
    <xf numFmtId="0" fontId="36" fillId="32" borderId="36" applyNumberFormat="0" applyAlignment="0" applyProtection="0"/>
    <xf numFmtId="0" fontId="37" fillId="33" borderId="36" applyNumberFormat="0" applyAlignment="0" applyProtection="0"/>
    <xf numFmtId="0" fontId="38" fillId="0" borderId="37" applyNumberFormat="0" applyFill="0" applyAlignment="0" applyProtection="0"/>
    <xf numFmtId="0" fontId="39" fillId="0" borderId="0" applyNumberFormat="0" applyFill="0" applyBorder="0" applyAlignment="0" applyProtection="0"/>
    <xf numFmtId="0" fontId="40" fillId="34" borderId="38" applyNumberFormat="0" applyFont="0" applyAlignment="0" applyProtection="0"/>
    <xf numFmtId="0" fontId="1" fillId="0" borderId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99" fillId="42" borderId="72">
      <alignment horizontal="center" vertical="center"/>
    </xf>
    <xf numFmtId="0" fontId="98" fillId="0" borderId="0"/>
    <xf numFmtId="0" fontId="99" fillId="42" borderId="77">
      <alignment horizontal="center" vertical="center"/>
    </xf>
    <xf numFmtId="0" fontId="6" fillId="0" borderId="75" applyNumberFormat="0">
      <alignment horizontal="left" vertical="center"/>
      <protection locked="0"/>
    </xf>
    <xf numFmtId="0" fontId="6" fillId="0" borderId="82" applyNumberFormat="0">
      <alignment horizontal="left" vertical="center"/>
      <protection locked="0"/>
    </xf>
    <xf numFmtId="0" fontId="99" fillId="42" borderId="81">
      <alignment horizontal="center" vertical="center"/>
    </xf>
  </cellStyleXfs>
  <cellXfs count="390">
    <xf numFmtId="0" fontId="0" fillId="0" borderId="0" xfId="0"/>
    <xf numFmtId="0" fontId="47" fillId="0" borderId="15" xfId="0" applyFont="1" applyBorder="1" applyAlignment="1" applyProtection="1">
      <alignment horizontal="center"/>
      <protection hidden="1"/>
    </xf>
    <xf numFmtId="0" fontId="48" fillId="0" borderId="14" xfId="0" applyFont="1" applyBorder="1" applyProtection="1">
      <protection locked="0"/>
    </xf>
    <xf numFmtId="0" fontId="48" fillId="0" borderId="0" xfId="0" applyFont="1" applyProtection="1">
      <protection locked="0"/>
    </xf>
    <xf numFmtId="0" fontId="48" fillId="0" borderId="9" xfId="0" applyFont="1" applyBorder="1" applyAlignment="1" applyProtection="1">
      <alignment horizontal="center"/>
      <protection hidden="1"/>
    </xf>
    <xf numFmtId="0" fontId="48" fillId="0" borderId="9" xfId="0" applyFont="1" applyBorder="1" applyProtection="1">
      <protection hidden="1"/>
    </xf>
    <xf numFmtId="169" fontId="48" fillId="0" borderId="9" xfId="0" applyNumberFormat="1" applyFont="1" applyBorder="1" applyProtection="1">
      <protection hidden="1"/>
    </xf>
    <xf numFmtId="0" fontId="48" fillId="0" borderId="13" xfId="0" applyFont="1" applyBorder="1" applyProtection="1">
      <protection hidden="1"/>
    </xf>
    <xf numFmtId="0" fontId="48" fillId="0" borderId="15" xfId="0" applyFont="1" applyBorder="1" applyProtection="1">
      <protection hidden="1"/>
    </xf>
    <xf numFmtId="0" fontId="47" fillId="0" borderId="14" xfId="0" applyFont="1" applyBorder="1" applyAlignment="1" applyProtection="1">
      <alignment horizontal="center" vertical="center"/>
      <protection locked="0"/>
    </xf>
    <xf numFmtId="0" fontId="47" fillId="0" borderId="0" xfId="0" applyFont="1" applyProtection="1">
      <protection locked="0"/>
    </xf>
    <xf numFmtId="0" fontId="51" fillId="0" borderId="35" xfId="0" applyFont="1" applyBorder="1" applyProtection="1">
      <protection hidden="1"/>
    </xf>
    <xf numFmtId="0" fontId="47" fillId="0" borderId="9" xfId="0" applyFont="1" applyBorder="1" applyProtection="1">
      <protection hidden="1"/>
    </xf>
    <xf numFmtId="0" fontId="52" fillId="0" borderId="9" xfId="0" applyFont="1" applyBorder="1" applyProtection="1">
      <protection hidden="1"/>
    </xf>
    <xf numFmtId="0" fontId="47" fillId="0" borderId="9" xfId="0" applyFont="1" applyBorder="1"/>
    <xf numFmtId="0" fontId="47" fillId="0" borderId="13" xfId="0" applyFont="1" applyBorder="1" applyProtection="1">
      <protection hidden="1"/>
    </xf>
    <xf numFmtId="0" fontId="47" fillId="0" borderId="15" xfId="0" applyFont="1" applyBorder="1" applyProtection="1">
      <protection hidden="1"/>
    </xf>
    <xf numFmtId="0" fontId="53" fillId="0" borderId="14" xfId="0" applyFont="1" applyBorder="1" applyProtection="1">
      <protection locked="0"/>
    </xf>
    <xf numFmtId="0" fontId="53" fillId="0" borderId="0" xfId="0" applyFont="1" applyProtection="1">
      <protection locked="0"/>
    </xf>
    <xf numFmtId="0" fontId="53" fillId="0" borderId="14" xfId="0" applyFont="1" applyBorder="1" applyAlignment="1" applyProtection="1">
      <alignment horizontal="center" vertical="center"/>
      <protection locked="0"/>
    </xf>
    <xf numFmtId="0" fontId="53" fillId="0" borderId="14" xfId="0" applyFont="1" applyBorder="1" applyAlignment="1" applyProtection="1">
      <alignment vertical="center"/>
      <protection locked="0"/>
    </xf>
    <xf numFmtId="0" fontId="53" fillId="0" borderId="0" xfId="0" applyFont="1" applyAlignment="1" applyProtection="1">
      <alignment vertical="center"/>
      <protection locked="0"/>
    </xf>
    <xf numFmtId="169" fontId="47" fillId="0" borderId="14" xfId="0" applyNumberFormat="1" applyFont="1" applyBorder="1" applyAlignment="1" applyProtection="1">
      <alignment horizontal="center" wrapText="1"/>
      <protection hidden="1"/>
    </xf>
    <xf numFmtId="0" fontId="47" fillId="0" borderId="0" xfId="0" applyFont="1" applyAlignment="1" applyProtection="1">
      <alignment horizontal="justify" wrapText="1"/>
      <protection hidden="1"/>
    </xf>
    <xf numFmtId="0" fontId="47" fillId="0" borderId="0" xfId="0" applyFont="1" applyProtection="1">
      <protection hidden="1"/>
    </xf>
    <xf numFmtId="0" fontId="47" fillId="0" borderId="12" xfId="0" applyFont="1" applyBorder="1" applyProtection="1">
      <protection hidden="1"/>
    </xf>
    <xf numFmtId="0" fontId="47" fillId="0" borderId="14" xfId="0" applyFont="1" applyFill="1" applyBorder="1" applyProtection="1">
      <protection locked="0"/>
    </xf>
    <xf numFmtId="0" fontId="47" fillId="0" borderId="0" xfId="0" applyFont="1" applyFill="1" applyProtection="1">
      <protection locked="0"/>
    </xf>
    <xf numFmtId="0" fontId="55" fillId="0" borderId="14" xfId="0" applyNumberFormat="1" applyFont="1" applyFill="1" applyBorder="1" applyAlignment="1" applyProtection="1">
      <alignment horizontal="center"/>
      <protection hidden="1"/>
    </xf>
    <xf numFmtId="0" fontId="56" fillId="0" borderId="0" xfId="0" applyNumberFormat="1" applyFont="1" applyFill="1" applyBorder="1" applyAlignment="1" applyProtection="1">
      <protection hidden="1"/>
    </xf>
    <xf numFmtId="0" fontId="57" fillId="0" borderId="0" xfId="0" applyNumberFormat="1" applyFont="1" applyFill="1" applyBorder="1" applyAlignment="1" applyProtection="1">
      <alignment horizontal="right" vertical="center"/>
      <protection hidden="1"/>
    </xf>
    <xf numFmtId="0" fontId="57" fillId="0" borderId="0" xfId="31" applyNumberFormat="1" applyFont="1" applyFill="1" applyBorder="1" applyAlignment="1" applyProtection="1">
      <alignment horizontal="right" vertical="center"/>
      <protection hidden="1"/>
    </xf>
    <xf numFmtId="0" fontId="53" fillId="0" borderId="0" xfId="0" applyNumberFormat="1" applyFont="1" applyFill="1" applyBorder="1" applyAlignment="1" applyProtection="1">
      <alignment horizontal="right" vertical="center"/>
      <protection hidden="1"/>
    </xf>
    <xf numFmtId="0" fontId="47" fillId="0" borderId="12" xfId="31" applyNumberFormat="1" applyFont="1" applyBorder="1" applyAlignment="1" applyProtection="1">
      <protection hidden="1"/>
    </xf>
    <xf numFmtId="0" fontId="47" fillId="0" borderId="15" xfId="0" applyNumberFormat="1" applyFont="1" applyBorder="1" applyAlignment="1" applyProtection="1">
      <protection hidden="1"/>
    </xf>
    <xf numFmtId="0" fontId="47" fillId="0" borderId="15" xfId="0" applyNumberFormat="1" applyFont="1" applyFill="1" applyBorder="1" applyAlignment="1" applyProtection="1">
      <alignment horizontal="center"/>
      <protection hidden="1"/>
    </xf>
    <xf numFmtId="0" fontId="47" fillId="0" borderId="14" xfId="0" applyFont="1" applyBorder="1" applyProtection="1">
      <protection locked="0"/>
    </xf>
    <xf numFmtId="0" fontId="55" fillId="0" borderId="14" xfId="0" applyNumberFormat="1" applyFont="1" applyFill="1" applyBorder="1" applyAlignment="1" applyProtection="1">
      <protection hidden="1"/>
    </xf>
    <xf numFmtId="0" fontId="53" fillId="0" borderId="0" xfId="0" applyNumberFormat="1" applyFont="1" applyFill="1" applyBorder="1" applyAlignment="1" applyProtection="1">
      <alignment horizontal="left"/>
      <protection hidden="1"/>
    </xf>
    <xf numFmtId="0" fontId="57" fillId="0" borderId="0" xfId="0" applyNumberFormat="1" applyFont="1" applyFill="1" applyBorder="1" applyAlignment="1" applyProtection="1">
      <alignment horizontal="left"/>
      <protection hidden="1"/>
    </xf>
    <xf numFmtId="0" fontId="47" fillId="0" borderId="12" xfId="0" applyNumberFormat="1" applyFont="1" applyBorder="1" applyAlignment="1" applyProtection="1">
      <protection hidden="1"/>
    </xf>
    <xf numFmtId="0" fontId="55" fillId="0" borderId="22" xfId="0" applyFont="1" applyFill="1" applyBorder="1" applyProtection="1">
      <protection hidden="1"/>
    </xf>
    <xf numFmtId="0" fontId="58" fillId="0" borderId="20" xfId="0" applyFont="1" applyBorder="1" applyProtection="1">
      <protection hidden="1"/>
    </xf>
    <xf numFmtId="0" fontId="58" fillId="0" borderId="20" xfId="0" applyFont="1" applyFill="1" applyBorder="1" applyProtection="1">
      <protection hidden="1"/>
    </xf>
    <xf numFmtId="0" fontId="55" fillId="0" borderId="25" xfId="0" applyFont="1" applyFill="1" applyBorder="1" applyProtection="1">
      <protection hidden="1"/>
    </xf>
    <xf numFmtId="0" fontId="55" fillId="25" borderId="23" xfId="0" applyFont="1" applyFill="1" applyBorder="1" applyProtection="1">
      <protection hidden="1"/>
    </xf>
    <xf numFmtId="0" fontId="47" fillId="25" borderId="20" xfId="0" applyFont="1" applyFill="1" applyBorder="1" applyProtection="1">
      <protection hidden="1"/>
    </xf>
    <xf numFmtId="0" fontId="47" fillId="0" borderId="20" xfId="0" applyFont="1" applyBorder="1" applyProtection="1">
      <protection hidden="1"/>
    </xf>
    <xf numFmtId="0" fontId="47" fillId="0" borderId="21" xfId="0" applyFont="1" applyBorder="1" applyProtection="1">
      <protection hidden="1"/>
    </xf>
    <xf numFmtId="0" fontId="47" fillId="0" borderId="19" xfId="0" applyFont="1" applyFill="1" applyBorder="1" applyProtection="1">
      <protection hidden="1"/>
    </xf>
    <xf numFmtId="0" fontId="47" fillId="0" borderId="19" xfId="0" applyFont="1" applyFill="1" applyBorder="1" applyAlignment="1" applyProtection="1">
      <alignment horizontal="center"/>
      <protection hidden="1"/>
    </xf>
    <xf numFmtId="0" fontId="55" fillId="0" borderId="14" xfId="0" applyFont="1" applyFill="1" applyBorder="1" applyProtection="1">
      <protection hidden="1"/>
    </xf>
    <xf numFmtId="0" fontId="56" fillId="0" borderId="0" xfId="0" applyFont="1" applyFill="1" applyBorder="1" applyAlignment="1" applyProtection="1">
      <alignment wrapText="1"/>
      <protection hidden="1"/>
    </xf>
    <xf numFmtId="1" fontId="57" fillId="0" borderId="0" xfId="0" applyNumberFormat="1" applyFont="1" applyFill="1" applyBorder="1" applyAlignment="1" applyProtection="1">
      <alignment horizontal="center"/>
      <protection hidden="1"/>
    </xf>
    <xf numFmtId="0" fontId="53" fillId="0" borderId="0" xfId="0" applyFont="1" applyFill="1" applyBorder="1" applyProtection="1">
      <protection hidden="1"/>
    </xf>
    <xf numFmtId="0" fontId="53" fillId="0" borderId="0" xfId="0" applyFont="1" applyFill="1" applyBorder="1"/>
    <xf numFmtId="0" fontId="47" fillId="0" borderId="12" xfId="0" applyFont="1" applyFill="1" applyBorder="1" applyProtection="1">
      <protection hidden="1"/>
    </xf>
    <xf numFmtId="0" fontId="47" fillId="0" borderId="15" xfId="0" applyFont="1" applyBorder="1"/>
    <xf numFmtId="0" fontId="55" fillId="0" borderId="24" xfId="0" applyFont="1" applyFill="1" applyBorder="1" applyProtection="1">
      <protection hidden="1"/>
    </xf>
    <xf numFmtId="0" fontId="59" fillId="0" borderId="20" xfId="0" applyFont="1" applyBorder="1" applyProtection="1">
      <protection hidden="1"/>
    </xf>
    <xf numFmtId="0" fontId="60" fillId="0" borderId="25" xfId="0" applyFont="1" applyBorder="1" applyProtection="1">
      <protection hidden="1"/>
    </xf>
    <xf numFmtId="0" fontId="60" fillId="26" borderId="20" xfId="0" applyFont="1" applyFill="1" applyBorder="1" applyProtection="1">
      <protection hidden="1"/>
    </xf>
    <xf numFmtId="0" fontId="47" fillId="26" borderId="20" xfId="0" applyFont="1" applyFill="1" applyBorder="1" applyProtection="1">
      <protection hidden="1"/>
    </xf>
    <xf numFmtId="0" fontId="47" fillId="0" borderId="20" xfId="0" applyFont="1" applyFill="1" applyBorder="1" applyProtection="1">
      <protection hidden="1"/>
    </xf>
    <xf numFmtId="0" fontId="47" fillId="0" borderId="19" xfId="0" applyFont="1" applyFill="1" applyBorder="1" applyAlignment="1" applyProtection="1">
      <alignment horizontal="center" vertical="center"/>
      <protection hidden="1"/>
    </xf>
    <xf numFmtId="0" fontId="47" fillId="0" borderId="0" xfId="0" applyFont="1" applyAlignment="1" applyProtection="1">
      <alignment horizontal="center"/>
      <protection hidden="1"/>
    </xf>
    <xf numFmtId="0" fontId="47" fillId="0" borderId="0" xfId="0" applyFont="1" applyAlignment="1" applyProtection="1">
      <alignment horizontal="center" vertical="center"/>
      <protection hidden="1"/>
    </xf>
    <xf numFmtId="0" fontId="48" fillId="0" borderId="0" xfId="0" applyFont="1" applyAlignment="1" applyProtection="1">
      <alignment horizontal="center"/>
      <protection hidden="1"/>
    </xf>
    <xf numFmtId="178" fontId="48" fillId="0" borderId="0" xfId="0" applyNumberFormat="1" applyFont="1" applyProtection="1">
      <protection hidden="1"/>
    </xf>
    <xf numFmtId="0" fontId="48" fillId="0" borderId="0" xfId="0" applyFont="1" applyProtection="1">
      <protection hidden="1"/>
    </xf>
    <xf numFmtId="0" fontId="48" fillId="0" borderId="12" xfId="0" applyFont="1" applyBorder="1" applyProtection="1">
      <protection hidden="1"/>
    </xf>
    <xf numFmtId="0" fontId="64" fillId="30" borderId="44" xfId="0" applyFont="1" applyFill="1" applyBorder="1" applyAlignment="1">
      <alignment horizontal="center" vertical="center"/>
    </xf>
    <xf numFmtId="0" fontId="48" fillId="0" borderId="0" xfId="0" applyFont="1" applyAlignment="1" applyProtection="1">
      <alignment vertical="center"/>
      <protection locked="0"/>
    </xf>
    <xf numFmtId="0" fontId="64" fillId="0" borderId="45" xfId="0" applyFont="1" applyBorder="1" applyAlignment="1">
      <alignment horizontal="center" vertical="center"/>
    </xf>
    <xf numFmtId="0" fontId="47" fillId="0" borderId="0" xfId="0" applyFont="1" applyAlignment="1">
      <alignment horizontal="center"/>
    </xf>
    <xf numFmtId="0" fontId="47" fillId="23" borderId="46" xfId="0" applyFont="1" applyFill="1" applyBorder="1" applyAlignment="1" applyProtection="1">
      <alignment horizontal="center"/>
      <protection hidden="1"/>
    </xf>
    <xf numFmtId="0" fontId="47" fillId="0" borderId="0" xfId="0" applyFont="1" applyAlignment="1" applyProtection="1">
      <alignment vertical="center"/>
      <protection locked="0"/>
    </xf>
    <xf numFmtId="168" fontId="53" fillId="0" borderId="0" xfId="31" applyNumberFormat="1" applyFont="1" applyBorder="1" applyAlignment="1" applyProtection="1">
      <alignment horizontal="center"/>
      <protection hidden="1"/>
    </xf>
    <xf numFmtId="167" fontId="53" fillId="0" borderId="0" xfId="31" applyFont="1" applyBorder="1" applyAlignment="1" applyProtection="1">
      <alignment horizontal="justify" wrapText="1"/>
      <protection hidden="1"/>
    </xf>
    <xf numFmtId="169" fontId="53" fillId="0" borderId="0" xfId="31" applyNumberFormat="1" applyFont="1" applyBorder="1" applyAlignment="1" applyProtection="1">
      <alignment horizontal="right"/>
      <protection hidden="1"/>
    </xf>
    <xf numFmtId="4" fontId="53" fillId="0" borderId="0" xfId="31" applyNumberFormat="1" applyFont="1" applyBorder="1" applyAlignment="1" applyProtection="1">
      <alignment horizontal="right"/>
      <protection hidden="1"/>
    </xf>
    <xf numFmtId="170" fontId="53" fillId="0" borderId="0" xfId="0" applyNumberFormat="1" applyFont="1" applyProtection="1">
      <protection hidden="1"/>
    </xf>
    <xf numFmtId="0" fontId="61" fillId="0" borderId="26" xfId="31" applyNumberFormat="1" applyFont="1" applyFill="1" applyBorder="1" applyAlignment="1" applyProtection="1">
      <alignment horizontal="center" vertical="center"/>
      <protection hidden="1"/>
    </xf>
    <xf numFmtId="0" fontId="61" fillId="0" borderId="27" xfId="0" applyFont="1" applyBorder="1" applyAlignment="1" applyProtection="1">
      <alignment vertical="center"/>
      <protection hidden="1"/>
    </xf>
    <xf numFmtId="4" fontId="61" fillId="0" borderId="27" xfId="0" applyNumberFormat="1" applyFont="1" applyBorder="1" applyAlignment="1" applyProtection="1">
      <alignment vertical="center"/>
      <protection hidden="1"/>
    </xf>
    <xf numFmtId="4" fontId="48" fillId="0" borderId="27" xfId="38" applyNumberFormat="1" applyFont="1" applyFill="1" applyBorder="1" applyAlignment="1" applyProtection="1">
      <alignment horizontal="left" vertical="center"/>
    </xf>
    <xf numFmtId="4" fontId="48" fillId="0" borderId="27" xfId="39" applyNumberFormat="1" applyFont="1" applyFill="1" applyBorder="1" applyAlignment="1" applyProtection="1">
      <alignment horizontal="left" vertical="center"/>
      <protection hidden="1"/>
    </xf>
    <xf numFmtId="4" fontId="61" fillId="0" borderId="28" xfId="0" applyNumberFormat="1" applyFont="1" applyBorder="1" applyAlignment="1" applyProtection="1">
      <alignment vertical="center"/>
      <protection hidden="1"/>
    </xf>
    <xf numFmtId="170" fontId="67" fillId="0" borderId="28" xfId="31" applyNumberFormat="1" applyFont="1" applyFill="1" applyBorder="1" applyAlignment="1" applyProtection="1">
      <alignment horizontal="left" vertical="center"/>
      <protection hidden="1"/>
    </xf>
    <xf numFmtId="4" fontId="61" fillId="0" borderId="30" xfId="31" applyNumberFormat="1" applyFont="1" applyFill="1" applyBorder="1" applyAlignment="1" applyProtection="1">
      <alignment horizontal="right" vertical="center"/>
      <protection hidden="1"/>
    </xf>
    <xf numFmtId="40" fontId="66" fillId="0" borderId="0" xfId="38" applyFont="1" applyFill="1" applyBorder="1" applyAlignment="1" applyProtection="1">
      <alignment horizontal="left" vertical="center"/>
      <protection hidden="1"/>
    </xf>
    <xf numFmtId="4" fontId="68" fillId="0" borderId="0" xfId="38" applyNumberFormat="1" applyFont="1" applyFill="1" applyBorder="1" applyAlignment="1" applyProtection="1">
      <alignment horizontal="right" vertical="center"/>
      <protection hidden="1"/>
    </xf>
    <xf numFmtId="167" fontId="47" fillId="0" borderId="0" xfId="31" applyFont="1" applyBorder="1" applyProtection="1">
      <protection hidden="1"/>
    </xf>
    <xf numFmtId="0" fontId="48" fillId="0" borderId="12" xfId="0" applyFont="1" applyBorder="1" applyAlignment="1" applyProtection="1">
      <alignment horizontal="center"/>
      <protection hidden="1"/>
    </xf>
    <xf numFmtId="0" fontId="53" fillId="0" borderId="0" xfId="0" applyFont="1" applyAlignment="1">
      <alignment horizontal="center" vertical="center"/>
    </xf>
    <xf numFmtId="0" fontId="70" fillId="0" borderId="0" xfId="31" applyNumberFormat="1" applyFont="1" applyBorder="1" applyAlignment="1" applyProtection="1">
      <alignment horizontal="center"/>
      <protection hidden="1"/>
    </xf>
    <xf numFmtId="0" fontId="70" fillId="0" borderId="0" xfId="0" applyFont="1" applyAlignment="1" applyProtection="1">
      <alignment horizontal="right"/>
      <protection hidden="1"/>
    </xf>
    <xf numFmtId="3" fontId="51" fillId="0" borderId="0" xfId="0" applyNumberFormat="1" applyFont="1" applyProtection="1">
      <protection hidden="1"/>
    </xf>
    <xf numFmtId="4" fontId="47" fillId="0" borderId="0" xfId="0" applyNumberFormat="1" applyFont="1" applyProtection="1">
      <protection hidden="1"/>
    </xf>
    <xf numFmtId="4" fontId="71" fillId="0" borderId="0" xfId="0" applyNumberFormat="1" applyFont="1" applyAlignment="1" applyProtection="1">
      <alignment horizontal="right"/>
      <protection hidden="1"/>
    </xf>
    <xf numFmtId="4" fontId="57" fillId="0" borderId="0" xfId="31" applyNumberFormat="1" applyFont="1" applyBorder="1" applyProtection="1">
      <protection hidden="1"/>
    </xf>
    <xf numFmtId="167" fontId="72" fillId="0" borderId="0" xfId="31" applyFont="1" applyBorder="1" applyProtection="1">
      <protection hidden="1"/>
    </xf>
    <xf numFmtId="0" fontId="47" fillId="0" borderId="0" xfId="31" applyNumberFormat="1" applyFont="1" applyBorder="1" applyAlignment="1" applyProtection="1">
      <alignment horizontal="center"/>
      <protection hidden="1"/>
    </xf>
    <xf numFmtId="171" fontId="47" fillId="0" borderId="0" xfId="0" applyNumberFormat="1" applyFont="1" applyAlignment="1" applyProtection="1">
      <alignment horizontal="left"/>
      <protection hidden="1"/>
    </xf>
    <xf numFmtId="3" fontId="47" fillId="0" borderId="0" xfId="0" applyNumberFormat="1" applyFont="1" applyProtection="1">
      <protection hidden="1"/>
    </xf>
    <xf numFmtId="167" fontId="47" fillId="0" borderId="0" xfId="31" applyFont="1" applyProtection="1">
      <protection hidden="1"/>
    </xf>
    <xf numFmtId="170" fontId="74" fillId="36" borderId="46" xfId="31" applyNumberFormat="1" applyFont="1" applyFill="1" applyBorder="1" applyAlignment="1" applyProtection="1">
      <alignment horizontal="center" vertical="center" wrapText="1"/>
      <protection hidden="1"/>
    </xf>
    <xf numFmtId="0" fontId="77" fillId="0" borderId="18" xfId="0" applyFont="1" applyBorder="1" applyAlignment="1" applyProtection="1">
      <alignment horizontal="center" vertical="center"/>
      <protection locked="0"/>
    </xf>
    <xf numFmtId="0" fontId="77" fillId="0" borderId="0" xfId="0" applyFont="1" applyAlignment="1" applyProtection="1">
      <alignment horizontal="center" vertical="center"/>
      <protection hidden="1"/>
    </xf>
    <xf numFmtId="0" fontId="78" fillId="0" borderId="47" xfId="0" applyFont="1" applyBorder="1" applyAlignment="1" applyProtection="1">
      <alignment horizontal="center" vertical="center"/>
      <protection hidden="1"/>
    </xf>
    <xf numFmtId="0" fontId="67" fillId="0" borderId="0" xfId="0" applyFont="1" applyAlignment="1" applyProtection="1">
      <alignment horizontal="center" vertical="center"/>
      <protection locked="0"/>
    </xf>
    <xf numFmtId="0" fontId="78" fillId="0" borderId="0" xfId="0" applyFont="1" applyAlignment="1" applyProtection="1">
      <alignment horizontal="center" vertical="center"/>
      <protection locked="0"/>
    </xf>
    <xf numFmtId="169" fontId="47" fillId="0" borderId="0" xfId="31" applyNumberFormat="1" applyFont="1" applyBorder="1" applyAlignment="1">
      <alignment horizontal="center"/>
    </xf>
    <xf numFmtId="0" fontId="47" fillId="0" borderId="0" xfId="0" applyFont="1"/>
    <xf numFmtId="3" fontId="47" fillId="0" borderId="0" xfId="0" applyNumberFormat="1" applyFont="1"/>
    <xf numFmtId="4" fontId="47" fillId="0" borderId="0" xfId="0" applyNumberFormat="1" applyFont="1"/>
    <xf numFmtId="167" fontId="47" fillId="0" borderId="0" xfId="31" applyFont="1"/>
    <xf numFmtId="0" fontId="53" fillId="0" borderId="0" xfId="0" applyFont="1"/>
    <xf numFmtId="0" fontId="47" fillId="0" borderId="0" xfId="0" applyFont="1" applyAlignment="1" applyProtection="1">
      <alignment horizontal="center"/>
      <protection locked="0"/>
    </xf>
    <xf numFmtId="0" fontId="47" fillId="0" borderId="0" xfId="0" applyFont="1" applyAlignment="1">
      <alignment wrapText="1"/>
    </xf>
    <xf numFmtId="49" fontId="43" fillId="38" borderId="11" xfId="0" applyNumberFormat="1" applyFont="1" applyFill="1" applyBorder="1" applyAlignment="1" applyProtection="1">
      <alignment horizontal="left" vertical="center"/>
      <protection locked="0"/>
    </xf>
    <xf numFmtId="0" fontId="43" fillId="38" borderId="7" xfId="0" applyFont="1" applyFill="1" applyBorder="1" applyAlignment="1" applyProtection="1">
      <alignment vertical="center"/>
      <protection locked="0"/>
    </xf>
    <xf numFmtId="0" fontId="43" fillId="38" borderId="7" xfId="0" applyFont="1" applyFill="1" applyBorder="1" applyProtection="1">
      <protection hidden="1"/>
    </xf>
    <xf numFmtId="169" fontId="43" fillId="38" borderId="32" xfId="0" applyNumberFormat="1" applyFont="1" applyFill="1" applyBorder="1" applyAlignment="1" applyProtection="1">
      <alignment vertical="center"/>
      <protection hidden="1"/>
    </xf>
    <xf numFmtId="0" fontId="49" fillId="38" borderId="33" xfId="0" applyNumberFormat="1" applyFont="1" applyFill="1" applyBorder="1" applyAlignment="1" applyProtection="1">
      <alignment vertical="center"/>
      <protection hidden="1"/>
    </xf>
    <xf numFmtId="169" fontId="43" fillId="38" borderId="34" xfId="0" applyNumberFormat="1" applyFont="1" applyFill="1" applyBorder="1" applyAlignment="1" applyProtection="1">
      <alignment vertical="center"/>
      <protection hidden="1"/>
    </xf>
    <xf numFmtId="0" fontId="50" fillId="38" borderId="10" xfId="0" applyFont="1" applyFill="1" applyBorder="1" applyAlignment="1" applyProtection="1">
      <alignment vertical="center"/>
      <protection hidden="1"/>
    </xf>
    <xf numFmtId="0" fontId="50" fillId="38" borderId="29" xfId="0" applyFont="1" applyFill="1" applyBorder="1" applyAlignment="1" applyProtection="1">
      <alignment horizontal="center" vertical="center"/>
      <protection hidden="1"/>
    </xf>
    <xf numFmtId="0" fontId="43" fillId="38" borderId="11" xfId="0" applyNumberFormat="1" applyFont="1" applyFill="1" applyBorder="1" applyAlignment="1" applyProtection="1">
      <alignment vertical="center"/>
      <protection hidden="1"/>
    </xf>
    <xf numFmtId="0" fontId="43" fillId="38" borderId="7" xfId="0" applyFont="1" applyFill="1" applyBorder="1" applyAlignment="1" applyProtection="1">
      <alignment vertical="center"/>
      <protection hidden="1"/>
    </xf>
    <xf numFmtId="4" fontId="43" fillId="38" borderId="32" xfId="0" applyNumberFormat="1" applyFont="1" applyFill="1" applyBorder="1" applyAlignment="1" applyProtection="1">
      <alignment vertical="center"/>
      <protection hidden="1"/>
    </xf>
    <xf numFmtId="0" fontId="54" fillId="38" borderId="33" xfId="0" applyNumberFormat="1" applyFont="1" applyFill="1" applyBorder="1" applyAlignment="1" applyProtection="1">
      <alignment vertical="center"/>
      <protection hidden="1"/>
    </xf>
    <xf numFmtId="4" fontId="43" fillId="38" borderId="34" xfId="0" applyNumberFormat="1" applyFont="1" applyFill="1" applyBorder="1" applyAlignment="1" applyProtection="1">
      <alignment vertical="center"/>
      <protection hidden="1"/>
    </xf>
    <xf numFmtId="0" fontId="50" fillId="38" borderId="29" xfId="0" applyFont="1" applyFill="1" applyBorder="1" applyAlignment="1" applyProtection="1">
      <alignment vertical="center"/>
      <protection hidden="1"/>
    </xf>
    <xf numFmtId="0" fontId="41" fillId="0" borderId="18" xfId="0" applyFont="1" applyBorder="1" applyAlignment="1" applyProtection="1">
      <alignment horizontal="left" vertical="center" wrapText="1"/>
      <protection locked="0"/>
    </xf>
    <xf numFmtId="0" fontId="41" fillId="0" borderId="18" xfId="0" applyNumberFormat="1" applyFont="1" applyBorder="1" applyAlignment="1" applyProtection="1">
      <alignment horizontal="center" vertical="center"/>
      <protection locked="0"/>
    </xf>
    <xf numFmtId="49" fontId="41" fillId="0" borderId="18" xfId="0" applyNumberFormat="1" applyFont="1" applyBorder="1" applyAlignment="1" applyProtection="1">
      <alignment horizontal="center" vertical="center"/>
      <protection locked="0"/>
    </xf>
    <xf numFmtId="4" fontId="41" fillId="0" borderId="18" xfId="0" applyNumberFormat="1" applyFont="1" applyBorder="1" applyAlignment="1" applyProtection="1">
      <alignment horizontal="right" vertical="center"/>
      <protection locked="0"/>
    </xf>
    <xf numFmtId="4" fontId="41" fillId="29" borderId="18" xfId="0" applyNumberFormat="1" applyFont="1" applyFill="1" applyBorder="1" applyAlignment="1" applyProtection="1">
      <alignment vertical="center"/>
      <protection hidden="1"/>
    </xf>
    <xf numFmtId="4" fontId="41" fillId="0" borderId="16" xfId="0" applyNumberFormat="1" applyFont="1" applyBorder="1" applyAlignment="1" applyProtection="1">
      <alignment vertical="center"/>
      <protection hidden="1"/>
    </xf>
    <xf numFmtId="0" fontId="41" fillId="0" borderId="15" xfId="0" applyFont="1" applyBorder="1" applyAlignment="1" applyProtection="1">
      <alignment horizontal="center" vertical="center"/>
      <protection locked="0"/>
    </xf>
    <xf numFmtId="0" fontId="41" fillId="0" borderId="15" xfId="0" applyFont="1" applyBorder="1" applyAlignment="1" applyProtection="1">
      <alignment horizontal="center" vertical="center"/>
      <protection hidden="1"/>
    </xf>
    <xf numFmtId="0" fontId="41" fillId="0" borderId="18" xfId="0" applyFont="1" applyBorder="1" applyAlignment="1" applyProtection="1">
      <alignment vertical="center" wrapText="1"/>
      <protection locked="0"/>
    </xf>
    <xf numFmtId="4" fontId="41" fillId="29" borderId="18" xfId="0" applyNumberFormat="1" applyFont="1" applyFill="1" applyBorder="1" applyAlignment="1" applyProtection="1">
      <alignment horizontal="right" vertical="center"/>
      <protection hidden="1"/>
    </xf>
    <xf numFmtId="4" fontId="41" fillId="0" borderId="18" xfId="0" applyNumberFormat="1" applyFont="1" applyBorder="1" applyAlignment="1" applyProtection="1">
      <alignment horizontal="right" vertical="center"/>
      <protection hidden="1"/>
    </xf>
    <xf numFmtId="4" fontId="41" fillId="0" borderId="16" xfId="0" applyNumberFormat="1" applyFont="1" applyBorder="1" applyAlignment="1" applyProtection="1">
      <alignment horizontal="right" vertical="center"/>
      <protection hidden="1"/>
    </xf>
    <xf numFmtId="49" fontId="45" fillId="24" borderId="11" xfId="0" applyNumberFormat="1" applyFont="1" applyFill="1" applyBorder="1" applyAlignment="1" applyProtection="1">
      <alignment horizontal="left" vertical="center" wrapText="1"/>
      <protection locked="0"/>
    </xf>
    <xf numFmtId="0" fontId="44" fillId="24" borderId="7" xfId="0" applyFont="1" applyFill="1" applyBorder="1" applyAlignment="1" applyProtection="1">
      <alignment horizontal="justify" vertical="center" wrapText="1"/>
      <protection locked="0"/>
    </xf>
    <xf numFmtId="0" fontId="41" fillId="24" borderId="7" xfId="0" applyFont="1" applyFill="1" applyBorder="1" applyProtection="1">
      <protection hidden="1"/>
    </xf>
    <xf numFmtId="169" fontId="41" fillId="24" borderId="7" xfId="0" applyNumberFormat="1" applyFont="1" applyFill="1" applyBorder="1" applyProtection="1">
      <protection hidden="1"/>
    </xf>
    <xf numFmtId="169" fontId="41" fillId="24" borderId="32" xfId="0" applyNumberFormat="1" applyFont="1" applyFill="1" applyBorder="1" applyAlignment="1" applyProtection="1">
      <alignment vertical="center"/>
      <protection hidden="1"/>
    </xf>
    <xf numFmtId="4" fontId="79" fillId="24" borderId="33" xfId="0" applyNumberFormat="1" applyFont="1" applyFill="1" applyBorder="1" applyAlignment="1" applyProtection="1">
      <alignment vertical="center"/>
      <protection hidden="1"/>
    </xf>
    <xf numFmtId="169" fontId="41" fillId="24" borderId="34" xfId="0" applyNumberFormat="1" applyFont="1" applyFill="1" applyBorder="1" applyAlignment="1" applyProtection="1">
      <alignment vertical="center"/>
      <protection hidden="1"/>
    </xf>
    <xf numFmtId="0" fontId="41" fillId="24" borderId="10" xfId="0" applyFont="1" applyFill="1" applyBorder="1" applyProtection="1">
      <protection hidden="1"/>
    </xf>
    <xf numFmtId="0" fontId="41" fillId="24" borderId="29" xfId="0" applyFont="1" applyFill="1" applyBorder="1" applyAlignment="1" applyProtection="1">
      <alignment horizontal="center"/>
      <protection hidden="1"/>
    </xf>
    <xf numFmtId="0" fontId="42" fillId="0" borderId="35" xfId="0" applyFont="1" applyBorder="1" applyProtection="1">
      <protection hidden="1"/>
    </xf>
    <xf numFmtId="0" fontId="42" fillId="0" borderId="9" xfId="0" applyFont="1" applyBorder="1" applyProtection="1">
      <protection hidden="1"/>
    </xf>
    <xf numFmtId="0" fontId="42" fillId="0" borderId="13" xfId="0" applyFont="1" applyBorder="1" applyProtection="1">
      <protection hidden="1"/>
    </xf>
    <xf numFmtId="0" fontId="42" fillId="0" borderId="15" xfId="0" applyFont="1" applyBorder="1" applyProtection="1">
      <protection hidden="1"/>
    </xf>
    <xf numFmtId="0" fontId="42" fillId="0" borderId="15" xfId="0" applyFont="1" applyBorder="1" applyAlignment="1" applyProtection="1">
      <alignment horizontal="center"/>
      <protection hidden="1"/>
    </xf>
    <xf numFmtId="0" fontId="41" fillId="24" borderId="11" xfId="0" applyFont="1" applyFill="1" applyBorder="1" applyAlignment="1" applyProtection="1">
      <alignment horizontal="left" vertical="center"/>
      <protection hidden="1"/>
    </xf>
    <xf numFmtId="0" fontId="46" fillId="24" borderId="7" xfId="0" applyFont="1" applyFill="1" applyBorder="1" applyAlignment="1" applyProtection="1">
      <alignment horizontal="left" vertical="center" wrapText="1"/>
      <protection hidden="1"/>
    </xf>
    <xf numFmtId="0" fontId="41" fillId="24" borderId="7" xfId="0" applyFont="1" applyFill="1" applyBorder="1" applyAlignment="1" applyProtection="1">
      <alignment horizontal="left" vertical="center"/>
      <protection hidden="1"/>
    </xf>
    <xf numFmtId="4" fontId="41" fillId="24" borderId="32" xfId="0" applyNumberFormat="1" applyFont="1" applyFill="1" applyBorder="1" applyAlignment="1" applyProtection="1">
      <alignment vertical="center"/>
      <protection hidden="1"/>
    </xf>
    <xf numFmtId="4" fontId="80" fillId="24" borderId="33" xfId="0" applyNumberFormat="1" applyFont="1" applyFill="1" applyBorder="1" applyAlignment="1" applyProtection="1">
      <alignment vertical="center"/>
      <protection hidden="1"/>
    </xf>
    <xf numFmtId="4" fontId="41" fillId="24" borderId="34" xfId="0" applyNumberFormat="1" applyFont="1" applyFill="1" applyBorder="1" applyAlignment="1" applyProtection="1">
      <alignment vertical="center"/>
      <protection hidden="1"/>
    </xf>
    <xf numFmtId="0" fontId="41" fillId="24" borderId="29" xfId="0" applyFont="1" applyFill="1" applyBorder="1" applyAlignment="1" applyProtection="1">
      <alignment vertical="center"/>
      <protection hidden="1"/>
    </xf>
    <xf numFmtId="0" fontId="41" fillId="24" borderId="29" xfId="0" applyFont="1" applyFill="1" applyBorder="1" applyAlignment="1" applyProtection="1">
      <alignment horizontal="center" vertical="center"/>
      <protection hidden="1"/>
    </xf>
    <xf numFmtId="0" fontId="41" fillId="25" borderId="49" xfId="0" applyFont="1" applyFill="1" applyBorder="1" applyProtection="1">
      <protection hidden="1"/>
    </xf>
    <xf numFmtId="0" fontId="41" fillId="0" borderId="50" xfId="0" applyFont="1" applyBorder="1" applyAlignment="1" applyProtection="1">
      <alignment vertical="center" wrapText="1"/>
      <protection locked="0"/>
    </xf>
    <xf numFmtId="0" fontId="41" fillId="0" borderId="50" xfId="0" applyNumberFormat="1" applyFont="1" applyBorder="1" applyAlignment="1" applyProtection="1">
      <alignment horizontal="center" vertical="center"/>
      <protection locked="0"/>
    </xf>
    <xf numFmtId="49" fontId="41" fillId="0" borderId="50" xfId="0" applyNumberFormat="1" applyFont="1" applyBorder="1" applyAlignment="1" applyProtection="1">
      <alignment horizontal="center" vertical="center"/>
      <protection locked="0"/>
    </xf>
    <xf numFmtId="4" fontId="41" fillId="25" borderId="50" xfId="0" applyNumberFormat="1" applyFont="1" applyFill="1" applyBorder="1" applyAlignment="1" applyProtection="1">
      <alignment vertical="center"/>
      <protection hidden="1"/>
    </xf>
    <xf numFmtId="4" fontId="41" fillId="29" borderId="50" xfId="0" applyNumberFormat="1" applyFont="1" applyFill="1" applyBorder="1" applyAlignment="1" applyProtection="1">
      <alignment vertical="center"/>
      <protection hidden="1"/>
    </xf>
    <xf numFmtId="4" fontId="41" fillId="0" borderId="51" xfId="0" applyNumberFormat="1" applyFont="1" applyBorder="1" applyAlignment="1" applyProtection="1">
      <alignment vertical="center"/>
      <protection hidden="1"/>
    </xf>
    <xf numFmtId="0" fontId="41" fillId="25" borderId="48" xfId="0" applyFont="1" applyFill="1" applyBorder="1" applyAlignment="1" applyProtection="1">
      <alignment vertical="center"/>
      <protection hidden="1"/>
    </xf>
    <xf numFmtId="0" fontId="41" fillId="0" borderId="48" xfId="0" applyFont="1" applyFill="1" applyBorder="1" applyAlignment="1" applyProtection="1">
      <alignment horizontal="center" vertical="center"/>
      <protection hidden="1"/>
    </xf>
    <xf numFmtId="0" fontId="41" fillId="26" borderId="49" xfId="0" applyFont="1" applyFill="1" applyBorder="1" applyAlignment="1" applyProtection="1">
      <alignment horizontal="left" vertical="center"/>
      <protection hidden="1"/>
    </xf>
    <xf numFmtId="0" fontId="41" fillId="0" borderId="50" xfId="0" applyFont="1" applyBorder="1" applyAlignment="1" applyProtection="1">
      <alignment horizontal="left" vertical="center" wrapText="1"/>
      <protection locked="0"/>
    </xf>
    <xf numFmtId="4" fontId="41" fillId="26" borderId="50" xfId="0" applyNumberFormat="1" applyFont="1" applyFill="1" applyBorder="1" applyAlignment="1" applyProtection="1">
      <alignment horizontal="right" vertical="center"/>
      <protection hidden="1"/>
    </xf>
    <xf numFmtId="4" fontId="41" fillId="29" borderId="50" xfId="0" applyNumberFormat="1" applyFont="1" applyFill="1" applyBorder="1" applyAlignment="1" applyProtection="1">
      <alignment horizontal="right" vertical="center"/>
      <protection hidden="1"/>
    </xf>
    <xf numFmtId="4" fontId="41" fillId="0" borderId="50" xfId="0" applyNumberFormat="1" applyFont="1" applyBorder="1" applyAlignment="1" applyProtection="1">
      <alignment horizontal="right" vertical="center"/>
      <protection hidden="1"/>
    </xf>
    <xf numFmtId="4" fontId="41" fillId="0" borderId="51" xfId="0" applyNumberFormat="1" applyFont="1" applyBorder="1" applyAlignment="1" applyProtection="1">
      <alignment horizontal="right" vertical="center"/>
      <protection hidden="1"/>
    </xf>
    <xf numFmtId="0" fontId="41" fillId="26" borderId="48" xfId="0" applyFont="1" applyFill="1" applyBorder="1" applyAlignment="1" applyProtection="1">
      <alignment vertical="center"/>
      <protection hidden="1"/>
    </xf>
    <xf numFmtId="0" fontId="81" fillId="25" borderId="17" xfId="0" applyNumberFormat="1" applyFont="1" applyFill="1" applyBorder="1" applyAlignment="1" applyProtection="1">
      <alignment horizontal="left" vertical="center"/>
      <protection locked="0"/>
    </xf>
    <xf numFmtId="0" fontId="81" fillId="0" borderId="18" xfId="0" applyFont="1" applyBorder="1" applyAlignment="1" applyProtection="1">
      <alignment horizontal="left" vertical="center" wrapText="1"/>
      <protection locked="0"/>
    </xf>
    <xf numFmtId="0" fontId="81" fillId="0" borderId="18" xfId="0" applyNumberFormat="1" applyFont="1" applyBorder="1" applyAlignment="1" applyProtection="1">
      <alignment horizontal="center" vertical="center"/>
      <protection locked="0"/>
    </xf>
    <xf numFmtId="49" fontId="81" fillId="0" borderId="18" xfId="0" applyNumberFormat="1" applyFont="1" applyBorder="1" applyAlignment="1" applyProtection="1">
      <alignment horizontal="center" vertical="center"/>
      <protection locked="0"/>
    </xf>
    <xf numFmtId="4" fontId="81" fillId="0" borderId="18" xfId="0" applyNumberFormat="1" applyFont="1" applyBorder="1" applyAlignment="1" applyProtection="1">
      <alignment horizontal="right" vertical="center"/>
      <protection locked="0"/>
    </xf>
    <xf numFmtId="4" fontId="81" fillId="25" borderId="18" xfId="0" applyNumberFormat="1" applyFont="1" applyFill="1" applyBorder="1" applyAlignment="1" applyProtection="1">
      <alignment horizontal="right" vertical="center"/>
      <protection hidden="1"/>
    </xf>
    <xf numFmtId="0" fontId="81" fillId="25" borderId="16" xfId="0" applyFont="1" applyFill="1" applyBorder="1" applyProtection="1">
      <protection hidden="1"/>
    </xf>
    <xf numFmtId="0" fontId="81" fillId="0" borderId="15" xfId="0" applyFont="1" applyFill="1" applyBorder="1" applyAlignment="1" applyProtection="1">
      <alignment horizontal="center" vertical="center"/>
      <protection locked="0"/>
    </xf>
    <xf numFmtId="0" fontId="81" fillId="0" borderId="15" xfId="0" applyFont="1" applyFill="1" applyBorder="1" applyAlignment="1" applyProtection="1">
      <alignment horizontal="center" vertical="center"/>
      <protection hidden="1"/>
    </xf>
    <xf numFmtId="0" fontId="82" fillId="26" borderId="17" xfId="0" applyNumberFormat="1" applyFont="1" applyFill="1" applyBorder="1" applyAlignment="1" applyProtection="1">
      <alignment horizontal="left" vertical="center"/>
      <protection locked="0"/>
    </xf>
    <xf numFmtId="0" fontId="82" fillId="28" borderId="18" xfId="0" applyFont="1" applyFill="1" applyBorder="1" applyAlignment="1" applyProtection="1">
      <alignment horizontal="left" vertical="center" wrapText="1"/>
      <protection locked="0"/>
    </xf>
    <xf numFmtId="0" fontId="82" fillId="28" borderId="18" xfId="0" applyNumberFormat="1" applyFont="1" applyFill="1" applyBorder="1" applyAlignment="1" applyProtection="1">
      <alignment horizontal="center" vertical="center"/>
      <protection locked="0"/>
    </xf>
    <xf numFmtId="49" fontId="82" fillId="28" borderId="18" xfId="0" applyNumberFormat="1" applyFont="1" applyFill="1" applyBorder="1" applyAlignment="1" applyProtection="1">
      <alignment horizontal="center" vertical="center"/>
      <protection locked="0"/>
    </xf>
    <xf numFmtId="4" fontId="82" fillId="28" borderId="18" xfId="0" applyNumberFormat="1" applyFont="1" applyFill="1" applyBorder="1" applyAlignment="1" applyProtection="1">
      <alignment horizontal="right" vertical="center"/>
      <protection locked="0"/>
    </xf>
    <xf numFmtId="4" fontId="82" fillId="26" borderId="18" xfId="0" applyNumberFormat="1" applyFont="1" applyFill="1" applyBorder="1" applyAlignment="1" applyProtection="1">
      <alignment horizontal="right" vertical="center"/>
      <protection hidden="1"/>
    </xf>
    <xf numFmtId="0" fontId="82" fillId="26" borderId="16" xfId="0" applyFont="1" applyFill="1" applyBorder="1" applyAlignment="1" applyProtection="1">
      <alignment vertical="center"/>
      <protection hidden="1"/>
    </xf>
    <xf numFmtId="0" fontId="82" fillId="0" borderId="15" xfId="0" applyFont="1" applyFill="1" applyBorder="1" applyAlignment="1" applyProtection="1">
      <alignment horizontal="center" vertical="center"/>
      <protection locked="0"/>
    </xf>
    <xf numFmtId="0" fontId="82" fillId="0" borderId="15" xfId="0" applyFont="1" applyFill="1" applyBorder="1" applyAlignment="1" applyProtection="1">
      <alignment horizontal="center" vertical="center"/>
      <protection hidden="1"/>
    </xf>
    <xf numFmtId="0" fontId="41" fillId="0" borderId="18" xfId="0" applyFont="1" applyBorder="1" applyAlignment="1" applyProtection="1">
      <alignment horizontal="left" vertical="center" wrapText="1" indent="1"/>
      <protection locked="0"/>
    </xf>
    <xf numFmtId="0" fontId="83" fillId="30" borderId="43" xfId="0" applyFont="1" applyFill="1" applyBorder="1" applyAlignment="1">
      <alignment horizontal="center" vertical="center"/>
    </xf>
    <xf numFmtId="0" fontId="83" fillId="0" borderId="26" xfId="31" applyNumberFormat="1" applyFont="1" applyFill="1" applyBorder="1" applyAlignment="1" applyProtection="1">
      <alignment horizontal="center" vertical="center"/>
      <protection hidden="1"/>
    </xf>
    <xf numFmtId="0" fontId="83" fillId="0" borderId="27" xfId="0" applyFont="1" applyBorder="1" applyAlignment="1" applyProtection="1">
      <alignment vertical="center"/>
      <protection hidden="1"/>
    </xf>
    <xf numFmtId="4" fontId="83" fillId="0" borderId="27" xfId="0" applyNumberFormat="1" applyFont="1" applyBorder="1" applyAlignment="1" applyProtection="1">
      <alignment vertical="center"/>
      <protection hidden="1"/>
    </xf>
    <xf numFmtId="4" fontId="87" fillId="0" borderId="27" xfId="38" applyNumberFormat="1" applyFont="1" applyFill="1" applyBorder="1" applyAlignment="1" applyProtection="1">
      <alignment horizontal="left" vertical="center"/>
      <protection locked="0"/>
    </xf>
    <xf numFmtId="4" fontId="87" fillId="0" borderId="27" xfId="39" applyNumberFormat="1" applyFont="1" applyFill="1" applyBorder="1" applyAlignment="1" applyProtection="1">
      <alignment horizontal="left" vertical="center"/>
      <protection hidden="1"/>
    </xf>
    <xf numFmtId="4" fontId="83" fillId="0" borderId="28" xfId="0" applyNumberFormat="1" applyFont="1" applyBorder="1" applyAlignment="1" applyProtection="1">
      <alignment vertical="center"/>
      <protection hidden="1"/>
    </xf>
    <xf numFmtId="170" fontId="88" fillId="0" borderId="28" xfId="31" applyNumberFormat="1" applyFont="1" applyFill="1" applyBorder="1" applyAlignment="1" applyProtection="1">
      <alignment horizontal="left" vertical="center"/>
      <protection hidden="1"/>
    </xf>
    <xf numFmtId="4" fontId="83" fillId="0" borderId="30" xfId="31" applyNumberFormat="1" applyFont="1" applyFill="1" applyBorder="1" applyAlignment="1" applyProtection="1">
      <alignment horizontal="right" vertical="center"/>
      <protection hidden="1"/>
    </xf>
    <xf numFmtId="4" fontId="87" fillId="0" borderId="27" xfId="38" applyNumberFormat="1" applyFont="1" applyFill="1" applyBorder="1" applyAlignment="1" applyProtection="1">
      <alignment horizontal="left" vertical="center"/>
    </xf>
    <xf numFmtId="2" fontId="87" fillId="35" borderId="15" xfId="0" applyNumberFormat="1" applyFont="1" applyFill="1" applyBorder="1" applyAlignment="1" applyProtection="1">
      <alignment horizontal="center" vertical="center"/>
      <protection hidden="1"/>
    </xf>
    <xf numFmtId="10" fontId="87" fillId="35" borderId="15" xfId="0" applyNumberFormat="1" applyFont="1" applyFill="1" applyBorder="1" applyAlignment="1" applyProtection="1">
      <alignment vertical="center"/>
      <protection hidden="1"/>
    </xf>
    <xf numFmtId="0" fontId="87" fillId="0" borderId="0" xfId="0" applyFont="1"/>
    <xf numFmtId="177" fontId="87" fillId="0" borderId="0" xfId="0" applyNumberFormat="1" applyFont="1"/>
    <xf numFmtId="3" fontId="87" fillId="0" borderId="0" xfId="0" applyNumberFormat="1" applyFont="1" applyProtection="1">
      <protection hidden="1"/>
    </xf>
    <xf numFmtId="4" fontId="87" fillId="0" borderId="0" xfId="0" applyNumberFormat="1" applyFont="1" applyProtection="1">
      <protection hidden="1"/>
    </xf>
    <xf numFmtId="167" fontId="87" fillId="0" borderId="0" xfId="31" applyFont="1" applyBorder="1" applyProtection="1">
      <protection hidden="1"/>
    </xf>
    <xf numFmtId="0" fontId="87" fillId="0" borderId="0" xfId="0" applyFont="1" applyProtection="1">
      <protection hidden="1"/>
    </xf>
    <xf numFmtId="0" fontId="75" fillId="38" borderId="39" xfId="0" applyFont="1" applyFill="1" applyBorder="1" applyAlignment="1" applyProtection="1">
      <alignment vertical="center"/>
      <protection hidden="1"/>
    </xf>
    <xf numFmtId="4" fontId="75" fillId="38" borderId="39" xfId="0" applyNumberFormat="1" applyFont="1" applyFill="1" applyBorder="1" applyAlignment="1" applyProtection="1">
      <alignment vertical="center"/>
      <protection hidden="1"/>
    </xf>
    <xf numFmtId="4" fontId="76" fillId="38" borderId="39" xfId="38" applyNumberFormat="1" applyFont="1" applyFill="1" applyBorder="1" applyAlignment="1" applyProtection="1">
      <alignment horizontal="left" vertical="center"/>
    </xf>
    <xf numFmtId="4" fontId="76" fillId="38" borderId="39" xfId="39" applyNumberFormat="1" applyFont="1" applyFill="1" applyBorder="1" applyAlignment="1" applyProtection="1">
      <alignment horizontal="left" vertical="center"/>
      <protection hidden="1"/>
    </xf>
    <xf numFmtId="4" fontId="75" fillId="38" borderId="40" xfId="0" applyNumberFormat="1" applyFont="1" applyFill="1" applyBorder="1" applyAlignment="1" applyProtection="1">
      <alignment vertical="center"/>
      <protection hidden="1"/>
    </xf>
    <xf numFmtId="4" fontId="75" fillId="38" borderId="40" xfId="39" applyNumberFormat="1" applyFont="1" applyFill="1" applyBorder="1" applyAlignment="1" applyProtection="1">
      <alignment vertical="center"/>
      <protection hidden="1"/>
    </xf>
    <xf numFmtId="170" fontId="76" fillId="38" borderId="40" xfId="31" applyNumberFormat="1" applyFont="1" applyFill="1" applyBorder="1" applyAlignment="1" applyProtection="1">
      <alignment horizontal="left" vertical="center"/>
      <protection hidden="1"/>
    </xf>
    <xf numFmtId="4" fontId="75" fillId="38" borderId="41" xfId="31" applyNumberFormat="1" applyFont="1" applyFill="1" applyBorder="1" applyAlignment="1" applyProtection="1">
      <alignment horizontal="right" vertical="center"/>
      <protection hidden="1"/>
    </xf>
    <xf numFmtId="4" fontId="87" fillId="39" borderId="47" xfId="31" applyNumberFormat="1" applyFont="1" applyFill="1" applyBorder="1" applyAlignment="1" applyProtection="1">
      <alignment horizontal="right" vertical="center"/>
      <protection hidden="1"/>
    </xf>
    <xf numFmtId="2" fontId="87" fillId="39" borderId="15" xfId="0" applyNumberFormat="1" applyFont="1" applyFill="1" applyBorder="1" applyProtection="1">
      <protection hidden="1"/>
    </xf>
    <xf numFmtId="4" fontId="87" fillId="39" borderId="15" xfId="0" applyNumberFormat="1" applyFont="1" applyFill="1" applyBorder="1" applyAlignment="1" applyProtection="1">
      <alignment vertical="center"/>
      <protection hidden="1"/>
    </xf>
    <xf numFmtId="0" fontId="82" fillId="0" borderId="17" xfId="0" applyFont="1" applyBorder="1" applyAlignment="1" applyProtection="1">
      <alignment horizontal="left" vertical="center"/>
      <protection locked="0"/>
    </xf>
    <xf numFmtId="179" fontId="89" fillId="0" borderId="0" xfId="31" applyNumberFormat="1" applyFont="1" applyBorder="1" applyAlignment="1" applyProtection="1">
      <alignment horizontal="center" vertical="center"/>
      <protection hidden="1"/>
    </xf>
    <xf numFmtId="169" fontId="89" fillId="0" borderId="0" xfId="31" applyNumberFormat="1" applyFont="1" applyBorder="1" applyAlignment="1" applyProtection="1">
      <alignment horizontal="center" vertical="center"/>
      <protection hidden="1"/>
    </xf>
    <xf numFmtId="181" fontId="83" fillId="0" borderId="53" xfId="31" applyNumberFormat="1" applyFont="1" applyFill="1" applyBorder="1" applyAlignment="1" applyProtection="1">
      <alignment horizontal="right" vertical="center"/>
      <protection hidden="1"/>
    </xf>
    <xf numFmtId="4" fontId="87" fillId="39" borderId="54" xfId="0" applyNumberFormat="1" applyFont="1" applyFill="1" applyBorder="1" applyAlignment="1" applyProtection="1">
      <alignment vertical="center"/>
      <protection hidden="1"/>
    </xf>
    <xf numFmtId="4" fontId="43" fillId="38" borderId="31" xfId="0" applyNumberFormat="1" applyFont="1" applyFill="1" applyBorder="1" applyAlignment="1" applyProtection="1">
      <alignment vertical="center"/>
      <protection hidden="1"/>
    </xf>
    <xf numFmtId="169" fontId="43" fillId="38" borderId="31" xfId="0" applyNumberFormat="1" applyFont="1" applyFill="1" applyBorder="1" applyAlignment="1" applyProtection="1">
      <alignment vertical="center"/>
      <protection hidden="1"/>
    </xf>
    <xf numFmtId="4" fontId="41" fillId="24" borderId="31" xfId="0" applyNumberFormat="1" applyFont="1" applyFill="1" applyBorder="1" applyAlignment="1" applyProtection="1">
      <alignment vertical="center"/>
      <protection hidden="1"/>
    </xf>
    <xf numFmtId="169" fontId="41" fillId="24" borderId="31" xfId="0" applyNumberFormat="1" applyFont="1" applyFill="1" applyBorder="1" applyAlignment="1" applyProtection="1">
      <alignment vertical="center"/>
      <protection hidden="1"/>
    </xf>
    <xf numFmtId="0" fontId="84" fillId="30" borderId="43" xfId="0" applyFont="1" applyFill="1" applyBorder="1" applyAlignment="1">
      <alignment horizontal="center" vertical="center"/>
    </xf>
    <xf numFmtId="0" fontId="87" fillId="38" borderId="1" xfId="31" applyNumberFormat="1" applyFont="1" applyFill="1" applyBorder="1" applyAlignment="1" applyProtection="1">
      <alignment horizontal="center" vertical="center"/>
      <protection hidden="1"/>
    </xf>
    <xf numFmtId="182" fontId="89" fillId="0" borderId="0" xfId="0" applyNumberFormat="1" applyFont="1" applyAlignment="1" applyProtection="1">
      <alignment horizontal="center" vertical="center"/>
      <protection hidden="1"/>
    </xf>
    <xf numFmtId="170" fontId="76" fillId="38" borderId="56" xfId="31" applyNumberFormat="1" applyFont="1" applyFill="1" applyBorder="1" applyAlignment="1" applyProtection="1">
      <alignment horizontal="centerContinuous" vertical="center" wrapText="1"/>
      <protection hidden="1"/>
    </xf>
    <xf numFmtId="170" fontId="76" fillId="38" borderId="57" xfId="31" applyNumberFormat="1" applyFont="1" applyFill="1" applyBorder="1" applyAlignment="1" applyProtection="1">
      <alignment horizontal="centerContinuous" vertical="center" wrapText="1"/>
      <protection hidden="1"/>
    </xf>
    <xf numFmtId="170" fontId="76" fillId="38" borderId="57" xfId="31" applyNumberFormat="1" applyFont="1" applyFill="1" applyBorder="1" applyAlignment="1" applyProtection="1">
      <alignment horizontal="center" vertical="center" wrapText="1"/>
      <protection hidden="1"/>
    </xf>
    <xf numFmtId="170" fontId="76" fillId="38" borderId="58" xfId="31" applyNumberFormat="1" applyFont="1" applyFill="1" applyBorder="1" applyAlignment="1" applyProtection="1">
      <alignment horizontal="center" vertical="center" wrapText="1"/>
      <protection hidden="1"/>
    </xf>
    <xf numFmtId="170" fontId="76" fillId="38" borderId="59" xfId="31" applyNumberFormat="1" applyFont="1" applyFill="1" applyBorder="1" applyAlignment="1" applyProtection="1">
      <alignment horizontal="center" vertical="center" wrapText="1"/>
      <protection hidden="1"/>
    </xf>
    <xf numFmtId="1" fontId="87" fillId="0" borderId="60" xfId="55" applyNumberFormat="1" applyFont="1" applyFill="1" applyBorder="1" applyAlignment="1" applyProtection="1">
      <alignment horizontal="center" vertical="center"/>
      <protection locked="0"/>
    </xf>
    <xf numFmtId="2" fontId="87" fillId="28" borderId="54" xfId="0" applyNumberFormat="1" applyFont="1" applyFill="1" applyBorder="1" applyAlignment="1" applyProtection="1">
      <alignment horizontal="center" vertical="center"/>
      <protection locked="0"/>
    </xf>
    <xf numFmtId="2" fontId="87" fillId="39" borderId="54" xfId="0" applyNumberFormat="1" applyFont="1" applyFill="1" applyBorder="1" applyAlignment="1" applyProtection="1">
      <alignment horizontal="center" vertical="center"/>
      <protection hidden="1"/>
    </xf>
    <xf numFmtId="2" fontId="87" fillId="39" borderId="54" xfId="0" applyNumberFormat="1" applyFont="1" applyFill="1" applyBorder="1" applyAlignment="1" applyProtection="1">
      <alignment vertical="center"/>
      <protection hidden="1"/>
    </xf>
    <xf numFmtId="4" fontId="87" fillId="39" borderId="61" xfId="0" applyNumberFormat="1" applyFont="1" applyFill="1" applyBorder="1" applyAlignment="1" applyProtection="1">
      <alignment vertical="center"/>
      <protection hidden="1"/>
    </xf>
    <xf numFmtId="2" fontId="87" fillId="35" borderId="52" xfId="0" applyNumberFormat="1" applyFont="1" applyFill="1" applyBorder="1" applyAlignment="1" applyProtection="1">
      <alignment vertical="center"/>
      <protection hidden="1"/>
    </xf>
    <xf numFmtId="4" fontId="87" fillId="39" borderId="62" xfId="0" applyNumberFormat="1" applyFont="1" applyFill="1" applyBorder="1" applyAlignment="1" applyProtection="1">
      <alignment vertical="center"/>
      <protection hidden="1"/>
    </xf>
    <xf numFmtId="4" fontId="87" fillId="37" borderId="63" xfId="0" applyNumberFormat="1" applyFont="1" applyFill="1" applyBorder="1" applyAlignment="1" applyProtection="1">
      <alignment horizontal="center" vertical="center"/>
      <protection locked="0"/>
    </xf>
    <xf numFmtId="2" fontId="87" fillId="39" borderId="64" xfId="0" applyNumberFormat="1" applyFont="1" applyFill="1" applyBorder="1" applyAlignment="1" applyProtection="1">
      <alignment horizontal="center" vertical="center"/>
      <protection hidden="1"/>
    </xf>
    <xf numFmtId="4" fontId="87" fillId="39" borderId="64" xfId="0" applyNumberFormat="1" applyFont="1" applyFill="1" applyBorder="1" applyAlignment="1" applyProtection="1">
      <alignment vertical="center"/>
      <protection hidden="1"/>
    </xf>
    <xf numFmtId="4" fontId="87" fillId="39" borderId="65" xfId="0" applyNumberFormat="1" applyFont="1" applyFill="1" applyBorder="1" applyAlignment="1" applyProtection="1">
      <alignment vertical="center"/>
      <protection hidden="1"/>
    </xf>
    <xf numFmtId="2" fontId="87" fillId="0" borderId="54" xfId="0" applyNumberFormat="1" applyFont="1" applyBorder="1" applyAlignment="1" applyProtection="1">
      <alignment horizontal="center" vertical="center"/>
      <protection locked="0"/>
    </xf>
    <xf numFmtId="2" fontId="87" fillId="39" borderId="61" xfId="0" applyNumberFormat="1" applyFont="1" applyFill="1" applyBorder="1" applyAlignment="1" applyProtection="1">
      <alignment horizontal="center" vertical="center"/>
      <protection hidden="1"/>
    </xf>
    <xf numFmtId="172" fontId="87" fillId="35" borderId="66" xfId="0" applyNumberFormat="1" applyFont="1" applyFill="1" applyBorder="1" applyAlignment="1" applyProtection="1">
      <alignment vertical="center"/>
      <protection hidden="1"/>
    </xf>
    <xf numFmtId="4" fontId="87" fillId="39" borderId="62" xfId="0" applyNumberFormat="1" applyFont="1" applyFill="1" applyBorder="1" applyAlignment="1" applyProtection="1">
      <alignment horizontal="center" vertical="center"/>
      <protection hidden="1"/>
    </xf>
    <xf numFmtId="10" fontId="83" fillId="39" borderId="67" xfId="0" applyNumberFormat="1" applyFont="1" applyFill="1" applyBorder="1" applyAlignment="1" applyProtection="1">
      <alignment horizontal="right" vertical="center"/>
      <protection hidden="1"/>
    </xf>
    <xf numFmtId="4" fontId="87" fillId="37" borderId="55" xfId="0" applyNumberFormat="1" applyFont="1" applyFill="1" applyBorder="1" applyAlignment="1" applyProtection="1">
      <alignment horizontal="center" vertical="center"/>
      <protection locked="0"/>
    </xf>
    <xf numFmtId="176" fontId="87" fillId="39" borderId="68" xfId="0" applyNumberFormat="1" applyFont="1" applyFill="1" applyBorder="1" applyAlignment="1" applyProtection="1">
      <alignment horizontal="center" vertical="center"/>
      <protection hidden="1"/>
    </xf>
    <xf numFmtId="169" fontId="75" fillId="38" borderId="69" xfId="31" applyNumberFormat="1" applyFont="1" applyFill="1" applyBorder="1" applyAlignment="1" applyProtection="1">
      <alignment horizontal="left" vertical="center"/>
      <protection hidden="1"/>
    </xf>
    <xf numFmtId="168" fontId="91" fillId="38" borderId="70" xfId="0" applyNumberFormat="1" applyFont="1" applyFill="1" applyBorder="1" applyAlignment="1" applyProtection="1">
      <alignment horizontal="left" vertical="center"/>
      <protection hidden="1"/>
    </xf>
    <xf numFmtId="170" fontId="76" fillId="38" borderId="71" xfId="31" applyNumberFormat="1" applyFont="1" applyFill="1" applyBorder="1" applyAlignment="1" applyProtection="1">
      <alignment horizontal="center" vertical="center" wrapText="1"/>
      <protection hidden="1"/>
    </xf>
    <xf numFmtId="49" fontId="87" fillId="39" borderId="60" xfId="0" applyNumberFormat="1" applyFont="1" applyFill="1" applyBorder="1" applyAlignment="1" applyProtection="1">
      <alignment horizontal="left" vertical="center"/>
      <protection hidden="1"/>
    </xf>
    <xf numFmtId="4" fontId="87" fillId="0" borderId="54" xfId="0" applyNumberFormat="1" applyFont="1" applyBorder="1" applyAlignment="1" applyProtection="1">
      <alignment vertical="center"/>
      <protection locked="0"/>
    </xf>
    <xf numFmtId="1" fontId="87" fillId="39" borderId="61" xfId="0" applyNumberFormat="1" applyFont="1" applyFill="1" applyBorder="1" applyAlignment="1" applyProtection="1">
      <alignment horizontal="center" vertical="center"/>
      <protection hidden="1"/>
    </xf>
    <xf numFmtId="49" fontId="87" fillId="39" borderId="52" xfId="0" applyNumberFormat="1" applyFont="1" applyFill="1" applyBorder="1" applyAlignment="1" applyProtection="1">
      <alignment horizontal="center" vertical="center"/>
      <protection hidden="1"/>
    </xf>
    <xf numFmtId="1" fontId="87" fillId="35" borderId="62" xfId="0" applyNumberFormat="1" applyFont="1" applyFill="1" applyBorder="1" applyAlignment="1" applyProtection="1">
      <alignment horizontal="center" vertical="center"/>
      <protection hidden="1"/>
    </xf>
    <xf numFmtId="169" fontId="90" fillId="39" borderId="67" xfId="31" applyNumberFormat="1" applyFont="1" applyFill="1" applyBorder="1" applyAlignment="1" applyProtection="1">
      <alignment horizontal="center" vertical="center"/>
      <protection hidden="1"/>
    </xf>
    <xf numFmtId="0" fontId="83" fillId="39" borderId="68" xfId="0" applyFont="1" applyFill="1" applyBorder="1" applyAlignment="1" applyProtection="1">
      <alignment vertical="center"/>
      <protection locked="0"/>
    </xf>
    <xf numFmtId="169" fontId="66" fillId="0" borderId="0" xfId="31" applyNumberFormat="1" applyFont="1" applyFill="1" applyBorder="1" applyAlignment="1" applyProtection="1">
      <alignment horizontal="center" vertical="center"/>
      <protection hidden="1"/>
    </xf>
    <xf numFmtId="3" fontId="48" fillId="0" borderId="0" xfId="38" applyNumberFormat="1" applyFont="1" applyFill="1" applyBorder="1" applyAlignment="1" applyProtection="1">
      <alignment horizontal="right"/>
      <protection hidden="1"/>
    </xf>
    <xf numFmtId="4" fontId="61" fillId="0" borderId="0" xfId="31" applyNumberFormat="1" applyFont="1" applyBorder="1" applyAlignment="1" applyProtection="1">
      <alignment horizontal="center" vertical="center"/>
      <protection hidden="1"/>
    </xf>
    <xf numFmtId="4" fontId="48" fillId="0" borderId="0" xfId="38" applyNumberFormat="1" applyFont="1" applyFill="1" applyBorder="1" applyAlignment="1" applyProtection="1">
      <alignment horizontal="right"/>
      <protection hidden="1"/>
    </xf>
    <xf numFmtId="4" fontId="66" fillId="0" borderId="0" xfId="38" applyNumberFormat="1" applyFont="1" applyFill="1" applyBorder="1" applyAlignment="1" applyProtection="1">
      <alignment horizontal="right" vertical="center"/>
      <protection hidden="1"/>
    </xf>
    <xf numFmtId="170" fontId="66" fillId="0" borderId="0" xfId="31" applyNumberFormat="1" applyFont="1" applyFill="1" applyBorder="1" applyAlignment="1" applyProtection="1">
      <alignment horizontal="right" vertical="center"/>
      <protection hidden="1"/>
    </xf>
    <xf numFmtId="167" fontId="48" fillId="0" borderId="0" xfId="31" applyFont="1" applyBorder="1" applyProtection="1">
      <protection hidden="1"/>
    </xf>
    <xf numFmtId="0" fontId="93" fillId="0" borderId="0" xfId="0" applyFont="1" applyAlignment="1" applyProtection="1">
      <alignment horizontal="center" wrapText="1"/>
      <protection hidden="1"/>
    </xf>
    <xf numFmtId="170" fontId="94" fillId="0" borderId="0" xfId="31" applyNumberFormat="1" applyFont="1" applyFill="1" applyBorder="1" applyAlignment="1" applyProtection="1">
      <alignment horizontal="right" vertical="center"/>
      <protection hidden="1"/>
    </xf>
    <xf numFmtId="169" fontId="94" fillId="0" borderId="0" xfId="31" applyNumberFormat="1" applyFont="1" applyFill="1" applyBorder="1" applyAlignment="1" applyProtection="1">
      <alignment horizontal="center" vertical="center"/>
      <protection hidden="1"/>
    </xf>
    <xf numFmtId="40" fontId="94" fillId="0" borderId="0" xfId="38" applyFont="1" applyFill="1" applyBorder="1" applyAlignment="1" applyProtection="1">
      <alignment horizontal="left" vertical="center"/>
      <protection hidden="1"/>
    </xf>
    <xf numFmtId="3" fontId="95" fillId="0" borderId="0" xfId="38" applyNumberFormat="1" applyFont="1" applyFill="1" applyBorder="1" applyAlignment="1" applyProtection="1">
      <alignment horizontal="right"/>
      <protection hidden="1"/>
    </xf>
    <xf numFmtId="4" fontId="96" fillId="0" borderId="0" xfId="31" applyNumberFormat="1" applyFont="1" applyBorder="1" applyAlignment="1" applyProtection="1">
      <alignment horizontal="center" vertical="center"/>
      <protection hidden="1"/>
    </xf>
    <xf numFmtId="4" fontId="95" fillId="0" borderId="0" xfId="38" applyNumberFormat="1" applyFont="1" applyFill="1" applyBorder="1" applyAlignment="1" applyProtection="1">
      <alignment horizontal="right"/>
      <protection hidden="1"/>
    </xf>
    <xf numFmtId="4" fontId="94" fillId="0" borderId="0" xfId="38" applyNumberFormat="1" applyFont="1" applyFill="1" applyBorder="1" applyAlignment="1" applyProtection="1">
      <alignment horizontal="right" vertical="center"/>
      <protection hidden="1"/>
    </xf>
    <xf numFmtId="167" fontId="95" fillId="0" borderId="0" xfId="31" applyFont="1" applyBorder="1" applyProtection="1">
      <protection hidden="1"/>
    </xf>
    <xf numFmtId="0" fontId="95" fillId="0" borderId="0" xfId="0" applyFont="1" applyAlignment="1" applyProtection="1">
      <alignment horizontal="center"/>
      <protection hidden="1"/>
    </xf>
    <xf numFmtId="0" fontId="95" fillId="0" borderId="0" xfId="0" applyFont="1" applyAlignment="1" applyProtection="1">
      <alignment vertical="center"/>
      <protection locked="0"/>
    </xf>
    <xf numFmtId="4" fontId="41" fillId="41" borderId="18" xfId="0" applyNumberFormat="1" applyFont="1" applyFill="1" applyBorder="1" applyAlignment="1" applyProtection="1">
      <alignment horizontal="right" vertical="center"/>
      <protection hidden="1"/>
    </xf>
    <xf numFmtId="4" fontId="41" fillId="41" borderId="50" xfId="0" applyNumberFormat="1" applyFont="1" applyFill="1" applyBorder="1" applyAlignment="1" applyProtection="1">
      <alignment vertical="center"/>
      <protection hidden="1"/>
    </xf>
    <xf numFmtId="4" fontId="41" fillId="41" borderId="18" xfId="0" applyNumberFormat="1" applyFont="1" applyFill="1" applyBorder="1" applyAlignment="1" applyProtection="1">
      <alignment vertical="center"/>
      <protection hidden="1"/>
    </xf>
    <xf numFmtId="4" fontId="41" fillId="41" borderId="50" xfId="0" applyNumberFormat="1" applyFont="1" applyFill="1" applyBorder="1" applyAlignment="1" applyProtection="1">
      <alignment horizontal="right" vertical="center"/>
      <protection hidden="1"/>
    </xf>
    <xf numFmtId="167" fontId="48" fillId="0" borderId="0" xfId="31" applyFont="1" applyProtection="1">
      <protection hidden="1"/>
    </xf>
    <xf numFmtId="4" fontId="97" fillId="0" borderId="0" xfId="0" applyNumberFormat="1" applyFont="1" applyProtection="1">
      <protection hidden="1"/>
    </xf>
    <xf numFmtId="0" fontId="85" fillId="0" borderId="73" xfId="31" applyNumberFormat="1" applyFont="1" applyBorder="1" applyAlignment="1" applyProtection="1">
      <alignment horizontal="center"/>
      <protection hidden="1"/>
    </xf>
    <xf numFmtId="0" fontId="85" fillId="0" borderId="73" xfId="0" applyFont="1" applyBorder="1" applyProtection="1">
      <protection hidden="1"/>
    </xf>
    <xf numFmtId="169" fontId="86" fillId="0" borderId="73" xfId="31" applyNumberFormat="1" applyFont="1" applyBorder="1" applyAlignment="1" applyProtection="1">
      <alignment horizontal="right"/>
      <protection hidden="1"/>
    </xf>
    <xf numFmtId="4" fontId="85" fillId="0" borderId="73" xfId="0" applyNumberFormat="1" applyFont="1" applyBorder="1" applyProtection="1">
      <protection hidden="1"/>
    </xf>
    <xf numFmtId="4" fontId="87" fillId="0" borderId="73" xfId="0" applyNumberFormat="1" applyFont="1" applyBorder="1" applyProtection="1">
      <protection hidden="1"/>
    </xf>
    <xf numFmtId="170" fontId="85" fillId="0" borderId="73" xfId="31" applyNumberFormat="1" applyFont="1" applyBorder="1" applyProtection="1">
      <protection hidden="1"/>
    </xf>
    <xf numFmtId="0" fontId="48" fillId="0" borderId="0" xfId="0" applyFont="1" applyAlignment="1" applyProtection="1">
      <alignment vertical="center"/>
      <protection hidden="1"/>
    </xf>
    <xf numFmtId="49" fontId="87" fillId="0" borderId="17" xfId="0" applyNumberFormat="1" applyFont="1" applyFill="1" applyBorder="1" applyAlignment="1" applyProtection="1">
      <alignment horizontal="left" vertical="center"/>
      <protection hidden="1"/>
    </xf>
    <xf numFmtId="4" fontId="87" fillId="0" borderId="18" xfId="0" applyNumberFormat="1" applyFont="1" applyFill="1" applyBorder="1" applyAlignment="1" applyProtection="1">
      <alignment horizontal="left" vertical="center"/>
      <protection hidden="1"/>
    </xf>
    <xf numFmtId="2" fontId="87" fillId="0" borderId="18" xfId="0" applyNumberFormat="1" applyFont="1" applyFill="1" applyBorder="1" applyAlignment="1" applyProtection="1">
      <alignment vertical="center"/>
      <protection hidden="1"/>
    </xf>
    <xf numFmtId="4" fontId="87" fillId="0" borderId="18" xfId="0" applyNumberFormat="1" applyFont="1" applyFill="1" applyBorder="1" applyAlignment="1" applyProtection="1">
      <alignment vertical="center"/>
      <protection hidden="1"/>
    </xf>
    <xf numFmtId="172" fontId="88" fillId="0" borderId="18" xfId="0" applyNumberFormat="1" applyFont="1" applyFill="1" applyBorder="1" applyAlignment="1" applyProtection="1">
      <alignment vertical="center"/>
      <protection hidden="1"/>
    </xf>
    <xf numFmtId="181" fontId="87" fillId="0" borderId="15" xfId="0" applyNumberFormat="1" applyFont="1" applyFill="1" applyBorder="1" applyAlignment="1" applyProtection="1">
      <alignment horizontal="right" vertical="center"/>
      <protection hidden="1"/>
    </xf>
    <xf numFmtId="4" fontId="87" fillId="0" borderId="16" xfId="0" applyNumberFormat="1" applyFont="1" applyFill="1" applyBorder="1" applyAlignment="1" applyProtection="1">
      <alignment vertical="center"/>
      <protection hidden="1"/>
    </xf>
    <xf numFmtId="170" fontId="85" fillId="0" borderId="78" xfId="31" applyNumberFormat="1" applyFont="1" applyBorder="1" applyProtection="1">
      <protection hidden="1"/>
    </xf>
    <xf numFmtId="4" fontId="83" fillId="0" borderId="79" xfId="31" applyNumberFormat="1" applyFont="1" applyFill="1" applyBorder="1" applyAlignment="1" applyProtection="1">
      <alignment horizontal="right" vertical="center"/>
      <protection hidden="1"/>
    </xf>
    <xf numFmtId="0" fontId="43" fillId="44" borderId="74" xfId="97" applyFont="1" applyFill="1" applyBorder="1" applyAlignment="1" applyProtection="1">
      <alignment horizontal="left" vertical="center"/>
      <protection hidden="1"/>
    </xf>
    <xf numFmtId="0" fontId="43" fillId="44" borderId="74" xfId="97" applyFont="1" applyFill="1" applyBorder="1" applyProtection="1">
      <alignment horizontal="center" vertical="center"/>
      <protection hidden="1"/>
    </xf>
    <xf numFmtId="0" fontId="47" fillId="0" borderId="76" xfId="0" applyFont="1" applyBorder="1" applyProtection="1">
      <protection hidden="1"/>
    </xf>
    <xf numFmtId="170" fontId="53" fillId="23" borderId="0" xfId="0" applyNumberFormat="1" applyFont="1" applyFill="1" applyProtection="1">
      <protection hidden="1"/>
    </xf>
    <xf numFmtId="169" fontId="62" fillId="38" borderId="80" xfId="31" applyNumberFormat="1" applyFont="1" applyFill="1" applyBorder="1" applyAlignment="1" applyProtection="1">
      <alignment horizontal="centerContinuous" vertical="center"/>
      <protection hidden="1"/>
    </xf>
    <xf numFmtId="4" fontId="47" fillId="23" borderId="46" xfId="96" applyNumberFormat="1" applyFont="1" applyFill="1" applyBorder="1" applyAlignment="1" applyProtection="1">
      <alignment horizontal="center" vertical="center"/>
      <protection hidden="1"/>
    </xf>
    <xf numFmtId="4" fontId="47" fillId="23" borderId="81" xfId="96" applyNumberFormat="1" applyFont="1" applyFill="1" applyBorder="1" applyAlignment="1" applyProtection="1">
      <alignment horizontal="center" vertical="center"/>
      <protection hidden="1"/>
    </xf>
    <xf numFmtId="168" fontId="54" fillId="38" borderId="76" xfId="0" applyNumberFormat="1" applyFont="1" applyFill="1" applyBorder="1" applyAlignment="1" applyProtection="1">
      <alignment horizontal="centerContinuous" vertical="center"/>
      <protection hidden="1"/>
    </xf>
    <xf numFmtId="3" fontId="54" fillId="38" borderId="76" xfId="0" applyNumberFormat="1" applyFont="1" applyFill="1" applyBorder="1" applyAlignment="1" applyProtection="1">
      <alignment horizontal="centerContinuous"/>
      <protection hidden="1"/>
    </xf>
    <xf numFmtId="4" fontId="54" fillId="38" borderId="76" xfId="0" applyNumberFormat="1" applyFont="1" applyFill="1" applyBorder="1" applyAlignment="1" applyProtection="1">
      <alignment horizontal="centerContinuous"/>
      <protection hidden="1"/>
    </xf>
    <xf numFmtId="4" fontId="63" fillId="38" borderId="76" xfId="0" applyNumberFormat="1" applyFont="1" applyFill="1" applyBorder="1" applyAlignment="1" applyProtection="1">
      <alignment horizontal="centerContinuous"/>
      <protection hidden="1"/>
    </xf>
    <xf numFmtId="4" fontId="87" fillId="35" borderId="0" xfId="0" applyNumberFormat="1" applyFont="1" applyFill="1" applyAlignment="1" applyProtection="1">
      <alignment vertical="center"/>
      <protection hidden="1"/>
    </xf>
    <xf numFmtId="4" fontId="87" fillId="35" borderId="0" xfId="0" applyNumberFormat="1" applyFont="1" applyFill="1" applyAlignment="1" applyProtection="1">
      <alignment horizontal="left" vertical="center"/>
      <protection hidden="1"/>
    </xf>
    <xf numFmtId="0" fontId="87" fillId="39" borderId="73" xfId="0" applyFont="1" applyFill="1" applyBorder="1" applyAlignment="1">
      <alignment vertical="center"/>
    </xf>
    <xf numFmtId="169" fontId="90" fillId="39" borderId="80" xfId="31" applyNumberFormat="1" applyFont="1" applyFill="1" applyBorder="1" applyAlignment="1" applyProtection="1">
      <alignment horizontal="center" vertical="center"/>
      <protection hidden="1"/>
    </xf>
    <xf numFmtId="0" fontId="87" fillId="39" borderId="82" xfId="0" applyFont="1" applyFill="1" applyBorder="1" applyProtection="1">
      <protection hidden="1"/>
    </xf>
    <xf numFmtId="3" fontId="87" fillId="39" borderId="82" xfId="0" applyNumberFormat="1" applyFont="1" applyFill="1" applyBorder="1" applyProtection="1">
      <protection hidden="1"/>
    </xf>
    <xf numFmtId="4" fontId="87" fillId="39" borderId="82" xfId="0" applyNumberFormat="1" applyFont="1" applyFill="1" applyBorder="1" applyProtection="1">
      <protection hidden="1"/>
    </xf>
    <xf numFmtId="169" fontId="87" fillId="39" borderId="82" xfId="31" quotePrefix="1" applyNumberFormat="1" applyFont="1" applyFill="1" applyBorder="1" applyAlignment="1" applyProtection="1">
      <alignment horizontal="right" vertical="center"/>
      <protection hidden="1"/>
    </xf>
    <xf numFmtId="169" fontId="92" fillId="39" borderId="82" xfId="31" applyNumberFormat="1" applyFont="1" applyFill="1" applyBorder="1" applyAlignment="1" applyProtection="1">
      <alignment horizontal="right" vertical="center" wrapText="1"/>
      <protection hidden="1"/>
    </xf>
    <xf numFmtId="4" fontId="83" fillId="40" borderId="81" xfId="0" applyNumberFormat="1" applyFont="1" applyFill="1" applyBorder="1" applyAlignment="1" applyProtection="1">
      <alignment horizontal="right" vertical="center"/>
      <protection locked="0"/>
    </xf>
    <xf numFmtId="4" fontId="87" fillId="39" borderId="81" xfId="31" applyNumberFormat="1" applyFont="1" applyFill="1" applyBorder="1" applyAlignment="1" applyProtection="1">
      <alignment horizontal="center" vertical="center" wrapText="1"/>
      <protection hidden="1"/>
    </xf>
    <xf numFmtId="0" fontId="47" fillId="0" borderId="76" xfId="0" applyFont="1" applyBorder="1" applyAlignment="1" applyProtection="1">
      <alignment horizontal="center"/>
      <protection hidden="1"/>
    </xf>
    <xf numFmtId="0" fontId="47" fillId="0" borderId="76" xfId="0" applyFont="1" applyBorder="1" applyAlignment="1" applyProtection="1">
      <alignment horizontal="justify" vertical="center" wrapText="1"/>
      <protection hidden="1"/>
    </xf>
    <xf numFmtId="0" fontId="47" fillId="0" borderId="0" xfId="0" applyFont="1" applyBorder="1" applyProtection="1">
      <protection hidden="1"/>
    </xf>
    <xf numFmtId="0" fontId="48" fillId="0" borderId="0" xfId="0" applyFont="1" applyBorder="1" applyAlignment="1" applyProtection="1">
      <alignment horizontal="center" vertical="center"/>
      <protection locked="0"/>
    </xf>
    <xf numFmtId="0" fontId="47" fillId="0" borderId="0" xfId="0" applyFont="1" applyBorder="1" applyAlignment="1" applyProtection="1">
      <alignment horizontal="center"/>
      <protection hidden="1"/>
    </xf>
    <xf numFmtId="0" fontId="47" fillId="0" borderId="0" xfId="0" applyFont="1" applyBorder="1" applyAlignment="1" applyProtection="1">
      <alignment horizontal="justify" vertical="center" wrapText="1"/>
      <protection hidden="1"/>
    </xf>
    <xf numFmtId="170" fontId="74" fillId="36" borderId="83" xfId="31" applyNumberFormat="1" applyFont="1" applyFill="1" applyBorder="1" applyAlignment="1" applyProtection="1">
      <alignment horizontal="center" vertical="center" wrapText="1"/>
      <protection hidden="1"/>
    </xf>
    <xf numFmtId="4" fontId="47" fillId="23" borderId="84" xfId="96" applyNumberFormat="1" applyFont="1" applyFill="1" applyBorder="1" applyAlignment="1" applyProtection="1">
      <alignment horizontal="center" vertical="center"/>
      <protection hidden="1"/>
    </xf>
    <xf numFmtId="0" fontId="47" fillId="23" borderId="84" xfId="0" applyFont="1" applyFill="1" applyBorder="1" applyAlignment="1" applyProtection="1">
      <alignment horizontal="center"/>
      <protection hidden="1"/>
    </xf>
    <xf numFmtId="0" fontId="47" fillId="23" borderId="83" xfId="0" applyFont="1" applyFill="1" applyBorder="1" applyAlignment="1" applyProtection="1">
      <alignment horizontal="center"/>
      <protection hidden="1"/>
    </xf>
    <xf numFmtId="180" fontId="50" fillId="38" borderId="85" xfId="31" applyNumberFormat="1" applyFont="1" applyFill="1" applyBorder="1" applyAlignment="1" applyProtection="1">
      <alignment horizontal="center" vertical="center"/>
      <protection locked="0"/>
    </xf>
    <xf numFmtId="170" fontId="54" fillId="38" borderId="83" xfId="31" applyNumberFormat="1" applyFont="1" applyFill="1" applyBorder="1" applyAlignment="1" applyProtection="1">
      <alignment horizontal="centerContinuous"/>
      <protection hidden="1"/>
    </xf>
    <xf numFmtId="170" fontId="63" fillId="38" borderId="83" xfId="31" applyNumberFormat="1" applyFont="1" applyFill="1" applyBorder="1" applyAlignment="1" applyProtection="1">
      <alignment horizontal="centerContinuous"/>
      <protection hidden="1"/>
    </xf>
    <xf numFmtId="169" fontId="62" fillId="38" borderId="86" xfId="31" applyNumberFormat="1" applyFont="1" applyFill="1" applyBorder="1" applyAlignment="1" applyProtection="1">
      <alignment horizontal="centerContinuous" vertical="center"/>
      <protection hidden="1"/>
    </xf>
    <xf numFmtId="0" fontId="47" fillId="0" borderId="87" xfId="0" applyFont="1" applyBorder="1" applyAlignment="1" applyProtection="1">
      <alignment horizontal="center"/>
      <protection hidden="1"/>
    </xf>
    <xf numFmtId="0" fontId="64" fillId="0" borderId="73" xfId="0" applyFont="1" applyBorder="1" applyProtection="1">
      <protection hidden="1"/>
    </xf>
    <xf numFmtId="0" fontId="69" fillId="0" borderId="88" xfId="0" applyFont="1" applyBorder="1" applyProtection="1">
      <protection hidden="1"/>
    </xf>
    <xf numFmtId="0" fontId="64" fillId="0" borderId="88" xfId="0" applyFont="1" applyBorder="1" applyProtection="1">
      <protection hidden="1"/>
    </xf>
    <xf numFmtId="0" fontId="65" fillId="0" borderId="88" xfId="0" applyFont="1" applyBorder="1" applyProtection="1">
      <protection hidden="1"/>
    </xf>
    <xf numFmtId="0" fontId="73" fillId="0" borderId="88" xfId="0" applyFont="1" applyBorder="1" applyProtection="1">
      <protection hidden="1"/>
    </xf>
    <xf numFmtId="20" fontId="64" fillId="0" borderId="88" xfId="0" applyNumberFormat="1" applyFont="1" applyBorder="1" applyProtection="1">
      <protection hidden="1"/>
    </xf>
    <xf numFmtId="20" fontId="64" fillId="0" borderId="80" xfId="0" applyNumberFormat="1" applyFont="1" applyBorder="1" applyProtection="1">
      <protection hidden="1"/>
    </xf>
    <xf numFmtId="0" fontId="53" fillId="0" borderId="88" xfId="0" applyFont="1" applyBorder="1" applyAlignment="1">
      <alignment horizontal="center" vertical="center"/>
    </xf>
    <xf numFmtId="167" fontId="47" fillId="0" borderId="88" xfId="31" applyFont="1" applyBorder="1"/>
    <xf numFmtId="4" fontId="65" fillId="0" borderId="88" xfId="38" applyNumberFormat="1" applyFont="1" applyBorder="1" applyAlignment="1">
      <alignment horizontal="right"/>
    </xf>
    <xf numFmtId="4" fontId="65" fillId="0" borderId="88" xfId="38" applyNumberFormat="1" applyFont="1" applyBorder="1" applyAlignment="1" applyProtection="1">
      <alignment horizontal="right"/>
      <protection hidden="1"/>
    </xf>
    <xf numFmtId="3" fontId="65" fillId="0" borderId="88" xfId="0" applyNumberFormat="1" applyFont="1" applyBorder="1" applyAlignment="1">
      <alignment horizontal="center"/>
    </xf>
    <xf numFmtId="0" fontId="65" fillId="0" borderId="88" xfId="0" applyFont="1" applyBorder="1" applyAlignment="1">
      <alignment horizontal="right" wrapText="1"/>
    </xf>
    <xf numFmtId="169" fontId="65" fillId="0" borderId="88" xfId="31" applyNumberFormat="1" applyFont="1" applyBorder="1" applyAlignment="1">
      <alignment horizontal="center"/>
    </xf>
    <xf numFmtId="170" fontId="54" fillId="27" borderId="88" xfId="31" applyNumberFormat="1" applyFont="1" applyFill="1" applyBorder="1" applyAlignment="1" applyProtection="1">
      <alignment horizontal="centerContinuous"/>
      <protection hidden="1"/>
    </xf>
    <xf numFmtId="170" fontId="54" fillId="38" borderId="88" xfId="31" applyNumberFormat="1" applyFont="1" applyFill="1" applyBorder="1" applyAlignment="1" applyProtection="1">
      <alignment horizontal="centerContinuous"/>
      <protection hidden="1"/>
    </xf>
    <xf numFmtId="170" fontId="54" fillId="38" borderId="84" xfId="31" applyNumberFormat="1" applyFont="1" applyFill="1" applyBorder="1" applyAlignment="1" applyProtection="1">
      <alignment horizontal="centerContinuous"/>
      <protection hidden="1"/>
    </xf>
    <xf numFmtId="170" fontId="63" fillId="38" borderId="88" xfId="31" applyNumberFormat="1" applyFont="1" applyFill="1" applyBorder="1" applyAlignment="1" applyProtection="1">
      <alignment horizontal="centerContinuous"/>
      <protection hidden="1"/>
    </xf>
    <xf numFmtId="4" fontId="63" fillId="38" borderId="88" xfId="0" applyNumberFormat="1" applyFont="1" applyFill="1" applyBorder="1" applyAlignment="1" applyProtection="1">
      <alignment horizontal="centerContinuous"/>
      <protection hidden="1"/>
    </xf>
    <xf numFmtId="4" fontId="54" fillId="38" borderId="88" xfId="0" applyNumberFormat="1" applyFont="1" applyFill="1" applyBorder="1" applyAlignment="1" applyProtection="1">
      <alignment horizontal="centerContinuous"/>
      <protection hidden="1"/>
    </xf>
    <xf numFmtId="3" fontId="54" fillId="38" borderId="88" xfId="0" applyNumberFormat="1" applyFont="1" applyFill="1" applyBorder="1" applyAlignment="1" applyProtection="1">
      <alignment horizontal="centerContinuous"/>
      <protection hidden="1"/>
    </xf>
    <xf numFmtId="168" fontId="54" fillId="38" borderId="88" xfId="0" applyNumberFormat="1" applyFont="1" applyFill="1" applyBorder="1" applyAlignment="1" applyProtection="1">
      <alignment horizontal="centerContinuous" vertical="center"/>
      <protection hidden="1"/>
    </xf>
    <xf numFmtId="4" fontId="95" fillId="23" borderId="84" xfId="96" applyNumberFormat="1" applyFont="1" applyFill="1" applyBorder="1" applyAlignment="1" applyProtection="1">
      <alignment horizontal="center" vertical="center"/>
      <protection hidden="1"/>
    </xf>
    <xf numFmtId="170" fontId="47" fillId="23" borderId="88" xfId="0" applyNumberFormat="1" applyFont="1" applyFill="1" applyBorder="1" applyAlignment="1" applyProtection="1">
      <alignment horizontal="center"/>
      <protection hidden="1"/>
    </xf>
    <xf numFmtId="0" fontId="66" fillId="0" borderId="0" xfId="0" applyFont="1" applyProtection="1">
      <protection hidden="1"/>
    </xf>
    <xf numFmtId="0" fontId="65" fillId="0" borderId="0" xfId="0" applyFont="1" applyProtection="1">
      <protection hidden="1"/>
    </xf>
    <xf numFmtId="20" fontId="48" fillId="0" borderId="0" xfId="0" applyNumberFormat="1" applyFont="1" applyProtection="1">
      <protection hidden="1"/>
    </xf>
    <xf numFmtId="167" fontId="47" fillId="0" borderId="42" xfId="31" applyFont="1" applyBorder="1"/>
    <xf numFmtId="4" fontId="65" fillId="0" borderId="42" xfId="38" applyNumberFormat="1" applyFont="1" applyBorder="1" applyAlignment="1">
      <alignment horizontal="right"/>
    </xf>
    <xf numFmtId="4" fontId="65" fillId="0" borderId="42" xfId="38" applyNumberFormat="1" applyFont="1" applyBorder="1" applyAlignment="1" applyProtection="1">
      <alignment horizontal="right"/>
      <protection hidden="1"/>
    </xf>
    <xf numFmtId="3" fontId="65" fillId="0" borderId="42" xfId="0" applyNumberFormat="1" applyFont="1" applyBorder="1" applyAlignment="1">
      <alignment horizontal="center"/>
    </xf>
    <xf numFmtId="0" fontId="65" fillId="0" borderId="42" xfId="0" applyFont="1" applyBorder="1" applyAlignment="1">
      <alignment horizontal="right" wrapText="1"/>
    </xf>
    <xf numFmtId="169" fontId="65" fillId="0" borderId="42" xfId="31" applyNumberFormat="1" applyFont="1" applyBorder="1" applyAlignment="1">
      <alignment horizontal="center"/>
    </xf>
    <xf numFmtId="0" fontId="43" fillId="43" borderId="88" xfId="0" applyFont="1" applyFill="1" applyBorder="1" applyAlignment="1" applyProtection="1">
      <alignment vertical="center"/>
      <protection hidden="1"/>
    </xf>
    <xf numFmtId="0" fontId="43" fillId="43" borderId="88" xfId="42" applyFont="1" applyFill="1" applyBorder="1" applyAlignment="1" applyProtection="1">
      <alignment vertical="center"/>
      <protection locked="0"/>
    </xf>
    <xf numFmtId="0" fontId="48" fillId="0" borderId="52" xfId="0" applyFont="1" applyBorder="1" applyAlignment="1">
      <alignment horizontal="center" vertical="center"/>
    </xf>
  </cellXfs>
  <cellStyles count="98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86" builtinId="11" hidden="1"/>
    <cellStyle name="Calcul" xfId="84" builtinId="22" hidden="1"/>
    <cellStyle name="Cegelec" xfId="25" xr:uid="{00000000-0005-0000-0000-00001A000000}"/>
    <cellStyle name="Cellule liée" xfId="85" builtinId="24" hidden="1"/>
    <cellStyle name="EnteteDevis" xfId="92" xr:uid="{D8A9EA21-A019-489A-BE8A-C891AAFFEE08}"/>
    <cellStyle name="EnteteDevis 2" xfId="94" xr:uid="{35334A1D-9968-4532-A211-84E06F0C1E13}"/>
    <cellStyle name="EnteteDevis 3" xfId="97" xr:uid="{9C64BFF1-43A9-4A01-9587-15688F8B5ED2}"/>
    <cellStyle name="Entrée" xfId="83" builtinId="20" hidden="1"/>
    <cellStyle name="Euro" xfId="26" xr:uid="{00000000-0005-0000-0000-00001D000000}"/>
    <cellStyle name="Euro 2" xfId="27" xr:uid="{00000000-0005-0000-0000-00001E000000}"/>
    <cellStyle name="Euro 27" xfId="28" xr:uid="{00000000-0005-0000-0000-00001F000000}"/>
    <cellStyle name="Euro 3" xfId="29" xr:uid="{00000000-0005-0000-0000-000020000000}"/>
    <cellStyle name="Euro 4" xfId="30" xr:uid="{00000000-0005-0000-0000-000021000000}"/>
    <cellStyle name="Insatisfaisant" xfId="82" builtinId="27" hidden="1"/>
    <cellStyle name="Milliers" xfId="31" builtinId="3"/>
    <cellStyle name="Milliers 2" xfId="32" xr:uid="{00000000-0005-0000-0000-000024000000}"/>
    <cellStyle name="Milliers 2 2" xfId="33" xr:uid="{00000000-0005-0000-0000-000025000000}"/>
    <cellStyle name="Milliers 2 3" xfId="89" xr:uid="{8BBC10C7-B55E-4FF1-BB33-A743E10C4C62}"/>
    <cellStyle name="Milliers 3" xfId="34" xr:uid="{00000000-0005-0000-0000-000026000000}"/>
    <cellStyle name="Milliers 4" xfId="35" xr:uid="{00000000-0005-0000-0000-000027000000}"/>
    <cellStyle name="Milliers 5" xfId="36" xr:uid="{00000000-0005-0000-0000-000028000000}"/>
    <cellStyle name="Milliers 6" xfId="37" xr:uid="{00000000-0005-0000-0000-000029000000}"/>
    <cellStyle name="Milliers_Prix Revient" xfId="38" xr:uid="{00000000-0005-0000-0000-00002A000000}"/>
    <cellStyle name="Monétaire" xfId="39" builtinId="4"/>
    <cellStyle name="Monétaire 2" xfId="40" xr:uid="{00000000-0005-0000-0000-00002C000000}"/>
    <cellStyle name="Monétaire 2 2" xfId="90" xr:uid="{F41809AD-70B6-4766-A79A-1675686A286C}"/>
    <cellStyle name="Neutre" xfId="41" builtinId="28" customBuiltin="1"/>
    <cellStyle name="Normal" xfId="0" builtinId="0"/>
    <cellStyle name="Normal 10" xfId="42" xr:uid="{00000000-0005-0000-0000-00002F000000}"/>
    <cellStyle name="Normal 2" xfId="43" xr:uid="{00000000-0005-0000-0000-000030000000}"/>
    <cellStyle name="Normal 2 2" xfId="44" xr:uid="{00000000-0005-0000-0000-000031000000}"/>
    <cellStyle name="Normal 2 2 2" xfId="45" xr:uid="{00000000-0005-0000-0000-000032000000}"/>
    <cellStyle name="Normal 2 3" xfId="46" xr:uid="{00000000-0005-0000-0000-000033000000}"/>
    <cellStyle name="Normal 27" xfId="47" xr:uid="{00000000-0005-0000-0000-000034000000}"/>
    <cellStyle name="Normal 3" xfId="48" xr:uid="{00000000-0005-0000-0000-000035000000}"/>
    <cellStyle name="Normal 4" xfId="49" xr:uid="{00000000-0005-0000-0000-000036000000}"/>
    <cellStyle name="Normal 5" xfId="50" xr:uid="{00000000-0005-0000-0000-000037000000}"/>
    <cellStyle name="Normal 5 2" xfId="51" xr:uid="{00000000-0005-0000-0000-000038000000}"/>
    <cellStyle name="Normal 6" xfId="52" xr:uid="{00000000-0005-0000-0000-000039000000}"/>
    <cellStyle name="Normal 7" xfId="53" xr:uid="{00000000-0005-0000-0000-00003A000000}"/>
    <cellStyle name="Normal 7 2" xfId="54" xr:uid="{00000000-0005-0000-0000-00003B000000}"/>
    <cellStyle name="Normal 8" xfId="88" xr:uid="{CF1D16D7-0DD3-45DD-86F9-E5DDAF8FACAD}"/>
    <cellStyle name="Normal 9" xfId="93" xr:uid="{C6978D83-F5BD-4F9E-944C-C0EF40DDD852}"/>
    <cellStyle name="Note" xfId="87" builtinId="10" hidden="1"/>
    <cellStyle name="Pourcentage" xfId="55" builtinId="5"/>
    <cellStyle name="Pourcentage 2" xfId="91" xr:uid="{E8A0092F-6412-472E-983C-6ECEFB579395}"/>
    <cellStyle name="Satisfaisant" xfId="56" builtinId="26" customBuiltin="1"/>
    <cellStyle name="Sortie" xfId="57" builtinId="21" customBuiltin="1"/>
    <cellStyle name="texte" xfId="58" xr:uid="{00000000-0005-0000-0000-000040000000}"/>
    <cellStyle name="Texte explicatif" xfId="59" builtinId="53" customBuiltin="1"/>
    <cellStyle name="textegras" xfId="60" xr:uid="{00000000-0005-0000-0000-000042000000}"/>
    <cellStyle name="Titre" xfId="61" builtinId="15" customBuiltin="1"/>
    <cellStyle name="titre 1" xfId="62" xr:uid="{00000000-0005-0000-0000-000044000000}"/>
    <cellStyle name="titre 2" xfId="63" xr:uid="{00000000-0005-0000-0000-000045000000}"/>
    <cellStyle name="Titre 1" xfId="64" builtinId="16" customBuiltin="1"/>
    <cellStyle name="Titre 2" xfId="65" builtinId="17" customBuiltin="1"/>
    <cellStyle name="Titre 3" xfId="66" builtinId="18" customBuiltin="1"/>
    <cellStyle name="Titre 4" xfId="67" builtinId="19" customBuiltin="1"/>
    <cellStyle name="titre1" xfId="68" xr:uid="{00000000-0005-0000-0000-00004A000000}"/>
    <cellStyle name="titre2" xfId="69" xr:uid="{00000000-0005-0000-0000-00004B000000}"/>
    <cellStyle name="titre3" xfId="70" xr:uid="{00000000-0005-0000-0000-00004C000000}"/>
    <cellStyle name="titre4" xfId="71" xr:uid="{00000000-0005-0000-0000-00004D000000}"/>
    <cellStyle name="TITREPARTIE" xfId="72" xr:uid="{00000000-0005-0000-0000-00004E000000}"/>
    <cellStyle name="Total" xfId="73" builtinId="25" customBuiltin="1"/>
    <cellStyle name="TotalGeneral" xfId="74" xr:uid="{00000000-0005-0000-0000-000050000000}"/>
    <cellStyle name="TotalGeneral 2" xfId="75" xr:uid="{00000000-0005-0000-0000-000051000000}"/>
    <cellStyle name="TotalGeneral 3" xfId="95" xr:uid="{CF0F7B54-D947-47DA-B7FB-C6AC4CB7C017}"/>
    <cellStyle name="TotalGeneral 4" xfId="96" xr:uid="{33089063-E660-4509-91AB-4F96AEAF927C}"/>
    <cellStyle name="totaux1" xfId="76" xr:uid="{00000000-0005-0000-0000-000052000000}"/>
    <cellStyle name="totaux2" xfId="77" xr:uid="{00000000-0005-0000-0000-000053000000}"/>
    <cellStyle name="totaux3" xfId="78" xr:uid="{00000000-0005-0000-0000-000054000000}"/>
    <cellStyle name="totaux4" xfId="79" xr:uid="{00000000-0005-0000-0000-000055000000}"/>
    <cellStyle name="VARIANTE" xfId="80" xr:uid="{00000000-0005-0000-0000-000056000000}"/>
    <cellStyle name="Vérification" xfId="81" builtinId="23" customBuiltin="1"/>
  </cellStyles>
  <dxfs count="9">
    <dxf>
      <numFmt numFmtId="2" formatCode="0.00"/>
      <fill>
        <patternFill>
          <bgColor rgb="FFB0B0B0"/>
        </patternFill>
      </fill>
    </dxf>
    <dxf>
      <numFmt numFmtId="2" formatCode="0.00"/>
      <fill>
        <patternFill>
          <bgColor rgb="FFF47023"/>
        </patternFill>
      </fill>
    </dxf>
    <dxf>
      <fill>
        <patternFill>
          <bgColor rgb="FFFF3200"/>
        </patternFill>
      </fill>
    </dxf>
    <dxf>
      <numFmt numFmtId="2" formatCode="0.00"/>
      <fill>
        <patternFill>
          <bgColor rgb="FFB0B0B0"/>
        </patternFill>
      </fill>
    </dxf>
    <dxf>
      <numFmt numFmtId="2" formatCode="0.00"/>
      <fill>
        <patternFill>
          <bgColor rgb="FFF47023"/>
        </patternFill>
      </fill>
    </dxf>
    <dxf>
      <fill>
        <patternFill>
          <bgColor rgb="FFFF3200"/>
        </patternFill>
      </fill>
    </dxf>
    <dxf>
      <font>
        <color auto="1"/>
      </font>
      <numFmt numFmtId="1" formatCode="0"/>
      <fill>
        <patternFill patternType="solid">
          <bgColor theme="0" tint="-4.9989318521683403E-2"/>
        </patternFill>
      </fill>
    </dxf>
    <dxf>
      <fill>
        <patternFill>
          <bgColor rgb="FFFF3200"/>
        </patternFill>
      </fill>
    </dxf>
    <dxf>
      <fill>
        <patternFill>
          <bgColor rgb="FFFF3200"/>
        </patternFill>
      </fill>
    </dxf>
  </dxfs>
  <tableStyles count="0" defaultTableStyle="TableStyleMedium2" defaultPivotStyle="PivotStyleLight16"/>
  <colors>
    <mruColors>
      <color rgb="FF23769E"/>
      <color rgb="FF373A87"/>
      <color rgb="FF1A1E27"/>
      <color rgb="FF2196F3"/>
      <color rgb="FF004176"/>
      <color rgb="FFE1E4EC"/>
      <color rgb="FF21242C"/>
      <color rgb="FFF1F4FC"/>
      <color rgb="FF131722"/>
      <color rgb="FFEF53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4396A-45BB-4995-873D-A9787095EB8D}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55681-FC38-497E-8F3F-D7137CB1458D}">
  <sheetPr>
    <pageSetUpPr autoPageBreaks="0" fitToPage="1"/>
  </sheetPr>
  <dimension ref="A1:Q42"/>
  <sheetViews>
    <sheetView showGridLines="0" showZeros="0" tabSelected="1" topLeftCell="A2" zoomScale="85" zoomScaleNormal="85" workbookViewId="0">
      <pane ySplit="4" topLeftCell="A6" activePane="bottomLeft" state="frozenSplit"/>
      <selection activeCell="A2" sqref="A2"/>
      <selection pane="bottomLeft" activeCell="B8" sqref="B8"/>
    </sheetView>
  </sheetViews>
  <sheetFormatPr baseColWidth="10" defaultRowHeight="12"/>
  <cols>
    <col min="1" max="1" width="16.7109375" style="112" customWidth="1"/>
    <col min="2" max="2" width="60.7109375" style="113" customWidth="1"/>
    <col min="3" max="3" width="12.85546875" style="114" bestFit="1" customWidth="1"/>
    <col min="4" max="4" width="11" style="114" bestFit="1" customWidth="1"/>
    <col min="5" max="5" width="13.42578125" style="115" bestFit="1" customWidth="1"/>
    <col min="6" max="6" width="14.85546875" style="115" bestFit="1" customWidth="1"/>
    <col min="7" max="7" width="15.7109375" style="115" bestFit="1" customWidth="1"/>
    <col min="8" max="8" width="17.42578125" style="115" bestFit="1" customWidth="1"/>
    <col min="9" max="9" width="15.7109375" style="115" bestFit="1" customWidth="1"/>
    <col min="10" max="10" width="18.28515625" style="115" bestFit="1" customWidth="1"/>
    <col min="11" max="11" width="13.5703125" style="116" bestFit="1" customWidth="1"/>
    <col min="12" max="12" width="16.5703125" style="116" bestFit="1" customWidth="1"/>
    <col min="13" max="13" width="12" style="117" bestFit="1" customWidth="1"/>
    <col min="14" max="14" width="9.28515625" style="118" hidden="1" customWidth="1"/>
    <col min="15" max="16384" width="11.42578125" style="10"/>
  </cols>
  <sheetData>
    <row r="1" spans="1:14" s="72" customFormat="1" ht="12.75" hidden="1">
      <c r="A1" s="203" t="s">
        <v>47</v>
      </c>
      <c r="B1" s="203" t="s">
        <v>4</v>
      </c>
      <c r="C1" s="203" t="s">
        <v>5</v>
      </c>
      <c r="D1" s="203" t="s">
        <v>2</v>
      </c>
      <c r="E1" s="203" t="s">
        <v>62</v>
      </c>
      <c r="F1" s="203" t="s">
        <v>63</v>
      </c>
      <c r="G1" s="203" t="s">
        <v>64</v>
      </c>
      <c r="H1" s="203" t="s">
        <v>65</v>
      </c>
      <c r="I1" s="241" t="s">
        <v>90</v>
      </c>
      <c r="J1" s="241" t="s">
        <v>91</v>
      </c>
      <c r="K1" s="203" t="s">
        <v>66</v>
      </c>
      <c r="L1" s="203" t="s">
        <v>67</v>
      </c>
      <c r="M1" s="203" t="s">
        <v>68</v>
      </c>
      <c r="N1" s="71" t="s">
        <v>69</v>
      </c>
    </row>
    <row r="2" spans="1:14" s="307" customFormat="1" ht="24.95" customHeight="1" thickBot="1">
      <c r="A2" s="388" t="s">
        <v>94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</row>
    <row r="3" spans="1:14" s="307" customFormat="1" ht="24.95" customHeight="1" thickBot="1">
      <c r="A3" s="317" t="s">
        <v>56</v>
      </c>
      <c r="B3" s="318" t="s">
        <v>57</v>
      </c>
      <c r="C3" s="318" t="s">
        <v>38</v>
      </c>
      <c r="D3" s="318" t="s">
        <v>2</v>
      </c>
      <c r="E3" s="318" t="s">
        <v>60</v>
      </c>
      <c r="F3" s="318" t="s">
        <v>82</v>
      </c>
      <c r="G3" s="318" t="s">
        <v>61</v>
      </c>
      <c r="H3" s="318" t="s">
        <v>83</v>
      </c>
      <c r="I3" s="318" t="s">
        <v>88</v>
      </c>
      <c r="J3" s="318" t="s">
        <v>87</v>
      </c>
      <c r="K3" s="318" t="s">
        <v>59</v>
      </c>
      <c r="L3" s="318" t="s">
        <v>58</v>
      </c>
      <c r="M3" s="318" t="s">
        <v>1</v>
      </c>
      <c r="N3" s="318"/>
    </row>
    <row r="4" spans="1:14" s="72" customFormat="1" ht="12.75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</row>
    <row r="5" spans="1:14" hidden="1">
      <c r="A5" s="386"/>
      <c r="B5" s="385"/>
      <c r="C5" s="384"/>
      <c r="D5" s="384"/>
      <c r="E5" s="383"/>
      <c r="F5" s="382"/>
      <c r="G5" s="10"/>
      <c r="H5" s="10"/>
      <c r="I5" s="382"/>
      <c r="J5" s="10"/>
      <c r="K5" s="381"/>
      <c r="L5" s="381"/>
      <c r="M5" s="74"/>
      <c r="N5" s="74" t="s">
        <v>71</v>
      </c>
    </row>
    <row r="6" spans="1:14" ht="21">
      <c r="A6" s="120" t="s">
        <v>11</v>
      </c>
      <c r="B6" s="121" t="s">
        <v>10</v>
      </c>
      <c r="C6" s="122"/>
      <c r="D6" s="122"/>
      <c r="E6" s="122"/>
      <c r="F6" s="122"/>
      <c r="G6" s="123">
        <f>SUBTOTAL(9,G7:G16)</f>
        <v>0</v>
      </c>
      <c r="H6" s="123">
        <f>SUBTOTAL(9,H7:H16)</f>
        <v>0</v>
      </c>
      <c r="I6" s="238"/>
      <c r="J6" s="123">
        <f>SUBTOTAL(9,J7:J16)</f>
        <v>0</v>
      </c>
      <c r="K6" s="124"/>
      <c r="L6" s="125">
        <f>SUBTOTAL(9,L7:L17)</f>
        <v>0</v>
      </c>
      <c r="M6" s="126"/>
      <c r="N6" s="127" t="s">
        <v>32</v>
      </c>
    </row>
    <row r="7" spans="1:14" s="18" customFormat="1" hidden="1">
      <c r="A7" s="11"/>
      <c r="B7" s="12"/>
      <c r="C7" s="12"/>
      <c r="D7" s="12"/>
      <c r="E7" s="13"/>
      <c r="F7" s="12"/>
      <c r="G7" s="14"/>
      <c r="H7" s="12"/>
      <c r="I7" s="14"/>
      <c r="J7" s="12"/>
      <c r="K7" s="12"/>
      <c r="L7" s="15"/>
      <c r="M7" s="16"/>
      <c r="N7" s="1" t="s">
        <v>16</v>
      </c>
    </row>
    <row r="8" spans="1:14" s="18" customFormat="1" ht="12.75">
      <c r="A8" s="232"/>
      <c r="B8" s="202"/>
      <c r="C8" s="135"/>
      <c r="D8" s="136"/>
      <c r="E8" s="137"/>
      <c r="F8" s="137"/>
      <c r="G8" s="138">
        <f t="shared" ref="G8:G15" si="0">C8*E8</f>
        <v>0</v>
      </c>
      <c r="H8" s="138">
        <f t="shared" ref="H8:H15" si="1">F8*C8</f>
        <v>0</v>
      </c>
      <c r="I8" s="297" cm="1">
        <f t="array" ref="I8">ROUND(IFERROR(VLOOKUP($M8,xxx_fam_zone_extraction_coefs,COLUMN(KMO),FALSE)*$E8,$E8*KMO)+$F8,2)</f>
        <v>0</v>
      </c>
      <c r="J8" s="297">
        <f t="shared" ref="J8:J15" si="2">I8*C8</f>
        <v>0</v>
      </c>
      <c r="K8" s="144" cm="1">
        <f t="array" ref="K8">ROUND(IFERROR(VLOOKUP($M8,xxx_fam_zone_extraction_coefs,COLUMN(KPV),FALSE)*$I8,$I8*KPV),ARRONDIPVU)+IF(M8="+",xxx_fam_zone_ajustement,0)</f>
        <v>0</v>
      </c>
      <c r="L8" s="139">
        <f t="shared" ref="L8:L15" si="3">K8*C8</f>
        <v>0</v>
      </c>
      <c r="M8" s="140"/>
      <c r="N8" s="141" t="s">
        <v>33</v>
      </c>
    </row>
    <row r="9" spans="1:14" s="18" customFormat="1" ht="12.75">
      <c r="A9" s="232"/>
      <c r="B9" s="202"/>
      <c r="C9" s="135"/>
      <c r="D9" s="136"/>
      <c r="E9" s="137"/>
      <c r="F9" s="137"/>
      <c r="G9" s="138">
        <f t="shared" si="0"/>
        <v>0</v>
      </c>
      <c r="H9" s="138">
        <f t="shared" si="1"/>
        <v>0</v>
      </c>
      <c r="I9" s="297" cm="1">
        <f t="array" ref="I9">ROUND(IFERROR(VLOOKUP($M9,xxx_fam_zone_extraction_coefs,COLUMN(KMO),FALSE)*$E9,$E9*KMO)+$F9,2)</f>
        <v>0</v>
      </c>
      <c r="J9" s="297">
        <f t="shared" si="2"/>
        <v>0</v>
      </c>
      <c r="K9" s="144" cm="1">
        <f t="array" ref="K9">ROUND(IFERROR(VLOOKUP($M9,xxx_fam_zone_extraction_coefs,COLUMN(KPV),FALSE)*$I9,$I9*KPV),ARRONDIPVU)+IF(M9="+",xxx_fam_zone_ajustement,0)</f>
        <v>0</v>
      </c>
      <c r="L9" s="139">
        <f t="shared" si="3"/>
        <v>0</v>
      </c>
      <c r="M9" s="140"/>
      <c r="N9" s="141" t="s">
        <v>33</v>
      </c>
    </row>
    <row r="10" spans="1:14" s="18" customFormat="1" ht="12.75">
      <c r="A10" s="232"/>
      <c r="B10" s="202"/>
      <c r="C10" s="135"/>
      <c r="D10" s="136"/>
      <c r="E10" s="137"/>
      <c r="F10" s="137"/>
      <c r="G10" s="138">
        <f t="shared" si="0"/>
        <v>0</v>
      </c>
      <c r="H10" s="138">
        <f t="shared" si="1"/>
        <v>0</v>
      </c>
      <c r="I10" s="297" cm="1">
        <f t="array" ref="I10">ROUND(IFERROR(VLOOKUP($M10,xxx_fam_zone_extraction_coefs,COLUMN(KMO),FALSE)*$E10,$E10*KMO)+$F10,2)</f>
        <v>0</v>
      </c>
      <c r="J10" s="297">
        <f t="shared" si="2"/>
        <v>0</v>
      </c>
      <c r="K10" s="144" cm="1">
        <f t="array" ref="K10">ROUND(IFERROR(VLOOKUP($M10,xxx_fam_zone_extraction_coefs,COLUMN(KPV),FALSE)*$I10,$I10*KPV),ARRONDIPVU)+IF(M10="+",xxx_fam_zone_ajustement,0)</f>
        <v>0</v>
      </c>
      <c r="L10" s="139">
        <f t="shared" si="3"/>
        <v>0</v>
      </c>
      <c r="M10" s="140"/>
      <c r="N10" s="141" t="s">
        <v>33</v>
      </c>
    </row>
    <row r="11" spans="1:14" s="18" customFormat="1" ht="12.75">
      <c r="A11" s="232"/>
      <c r="B11" s="202"/>
      <c r="C11" s="135"/>
      <c r="D11" s="136"/>
      <c r="E11" s="137"/>
      <c r="F11" s="137"/>
      <c r="G11" s="138">
        <f t="shared" si="0"/>
        <v>0</v>
      </c>
      <c r="H11" s="138">
        <f t="shared" si="1"/>
        <v>0</v>
      </c>
      <c r="I11" s="297" cm="1">
        <f t="array" ref="I11">ROUND(IFERROR(VLOOKUP($M11,xxx_fam_zone_extraction_coefs,COLUMN(KMO),FALSE)*$E11,$E11*KMO)+$F11,2)</f>
        <v>0</v>
      </c>
      <c r="J11" s="297">
        <f t="shared" si="2"/>
        <v>0</v>
      </c>
      <c r="K11" s="144" cm="1">
        <f t="array" ref="K11">ROUND(IFERROR(VLOOKUP($M11,xxx_fam_zone_extraction_coefs,COLUMN(KPV),FALSE)*$I11,$I11*KPV),ARRONDIPVU)+IF(M11="+",xxx_fam_zone_ajustement,0)</f>
        <v>0</v>
      </c>
      <c r="L11" s="139">
        <f t="shared" si="3"/>
        <v>0</v>
      </c>
      <c r="M11" s="140"/>
      <c r="N11" s="141" t="s">
        <v>33</v>
      </c>
    </row>
    <row r="12" spans="1:14" s="18" customFormat="1" ht="12.75">
      <c r="A12" s="232"/>
      <c r="B12" s="202"/>
      <c r="C12" s="135"/>
      <c r="D12" s="136"/>
      <c r="E12" s="137"/>
      <c r="F12" s="137"/>
      <c r="G12" s="138">
        <f t="shared" si="0"/>
        <v>0</v>
      </c>
      <c r="H12" s="138">
        <f t="shared" si="1"/>
        <v>0</v>
      </c>
      <c r="I12" s="297" cm="1">
        <f t="array" ref="I12">ROUND(IFERROR(VLOOKUP($M12,xxx_fam_zone_extraction_coefs,COLUMN(KMO),FALSE)*$E12,$E12*KMO)+$F12,2)</f>
        <v>0</v>
      </c>
      <c r="J12" s="297">
        <f t="shared" si="2"/>
        <v>0</v>
      </c>
      <c r="K12" s="144" cm="1">
        <f t="array" ref="K12">ROUND(IFERROR(VLOOKUP($M12,xxx_fam_zone_extraction_coefs,COLUMN(KPV),FALSE)*$I12,$I12*KPV),ARRONDIPVU)+IF(M12="+",xxx_fam_zone_ajustement,0)</f>
        <v>0</v>
      </c>
      <c r="L12" s="139">
        <f t="shared" si="3"/>
        <v>0</v>
      </c>
      <c r="M12" s="140"/>
      <c r="N12" s="141" t="s">
        <v>33</v>
      </c>
    </row>
    <row r="13" spans="1:14" s="18" customFormat="1" ht="12.75">
      <c r="A13" s="232"/>
      <c r="B13" s="202"/>
      <c r="C13" s="135"/>
      <c r="D13" s="136"/>
      <c r="E13" s="137"/>
      <c r="F13" s="137"/>
      <c r="G13" s="138">
        <f t="shared" si="0"/>
        <v>0</v>
      </c>
      <c r="H13" s="138">
        <f t="shared" si="1"/>
        <v>0</v>
      </c>
      <c r="I13" s="297" cm="1">
        <f t="array" ref="I13">ROUND(IFERROR(VLOOKUP($M13,xxx_fam_zone_extraction_coefs,COLUMN(KMO),FALSE)*$E13,$E13*KMO)+$F13,2)</f>
        <v>0</v>
      </c>
      <c r="J13" s="297">
        <f t="shared" si="2"/>
        <v>0</v>
      </c>
      <c r="K13" s="144" cm="1">
        <f t="array" ref="K13">ROUND(IFERROR(VLOOKUP($M13,xxx_fam_zone_extraction_coefs,COLUMN(KPV),FALSE)*$I13,$I13*KPV),ARRONDIPVU)+IF(M13="+",xxx_fam_zone_ajustement,0)</f>
        <v>0</v>
      </c>
      <c r="L13" s="139">
        <f t="shared" si="3"/>
        <v>0</v>
      </c>
      <c r="M13" s="140"/>
      <c r="N13" s="141" t="s">
        <v>33</v>
      </c>
    </row>
    <row r="14" spans="1:14" s="18" customFormat="1" ht="12.75">
      <c r="A14" s="232"/>
      <c r="B14" s="202"/>
      <c r="C14" s="135"/>
      <c r="D14" s="136"/>
      <c r="E14" s="137"/>
      <c r="F14" s="137"/>
      <c r="G14" s="138">
        <f t="shared" si="0"/>
        <v>0</v>
      </c>
      <c r="H14" s="138">
        <f t="shared" si="1"/>
        <v>0</v>
      </c>
      <c r="I14" s="297" cm="1">
        <f t="array" ref="I14">ROUND(IFERROR(VLOOKUP($M14,xxx_fam_zone_extraction_coefs,COLUMN(KMO),FALSE)*$E14,$E14*KMO)+$F14,2)</f>
        <v>0</v>
      </c>
      <c r="J14" s="297">
        <f t="shared" si="2"/>
        <v>0</v>
      </c>
      <c r="K14" s="144" cm="1">
        <f t="array" ref="K14">ROUND(IFERROR(VLOOKUP($M14,xxx_fam_zone_extraction_coefs,COLUMN(KPV),FALSE)*$I14,$I14*KPV),ARRONDIPVU)+IF(M14="+",xxx_fam_zone_ajustement,0)</f>
        <v>0</v>
      </c>
      <c r="L14" s="139">
        <f t="shared" si="3"/>
        <v>0</v>
      </c>
      <c r="M14" s="140"/>
      <c r="N14" s="141" t="s">
        <v>33</v>
      </c>
    </row>
    <row r="15" spans="1:14" s="18" customFormat="1" ht="12.75">
      <c r="A15" s="232"/>
      <c r="B15" s="202"/>
      <c r="C15" s="135"/>
      <c r="D15" s="136"/>
      <c r="E15" s="137"/>
      <c r="F15" s="137"/>
      <c r="G15" s="138">
        <f t="shared" si="0"/>
        <v>0</v>
      </c>
      <c r="H15" s="138">
        <f t="shared" si="1"/>
        <v>0</v>
      </c>
      <c r="I15" s="297" cm="1">
        <f t="array" ref="I15">ROUND(IFERROR(VLOOKUP($M15,xxx_fam_zone_extraction_coefs,COLUMN(KMO),FALSE)*$E15,$E15*KMO)+$F15,2)</f>
        <v>0</v>
      </c>
      <c r="J15" s="297">
        <f t="shared" si="2"/>
        <v>0</v>
      </c>
      <c r="K15" s="144" cm="1">
        <f t="array" ref="K15">ROUND(IFERROR(VLOOKUP($M15,xxx_fam_zone_extraction_coefs,COLUMN(KPV),FALSE)*$I15,$I15*KPV),ARRONDIPVU)+IF(M15="+",xxx_fam_zone_ajustement,0)</f>
        <v>0</v>
      </c>
      <c r="L15" s="139">
        <f t="shared" si="3"/>
        <v>0</v>
      </c>
      <c r="M15" s="140"/>
      <c r="N15" s="141" t="s">
        <v>33</v>
      </c>
    </row>
    <row r="16" spans="1:14" s="21" customFormat="1" ht="18.75">
      <c r="A16" s="128"/>
      <c r="B16" s="129" t="str">
        <f>"TOTAL " &amp; A6 &amp;" : " &amp; B6</f>
        <v xml:space="preserve">TOTAL 1 : Chap. </v>
      </c>
      <c r="C16" s="129"/>
      <c r="D16" s="129"/>
      <c r="E16" s="129"/>
      <c r="F16" s="129"/>
      <c r="G16" s="130">
        <f>SUBTOTAL(9,G7:G15)</f>
        <v>0</v>
      </c>
      <c r="H16" s="130">
        <f>SUBTOTAL(9,H7:H15)</f>
        <v>0</v>
      </c>
      <c r="I16" s="237"/>
      <c r="J16" s="130">
        <f>SUBTOTAL(9,J7:J15)</f>
        <v>0</v>
      </c>
      <c r="K16" s="131"/>
      <c r="L16" s="132">
        <f>SUBTOTAL(9,L7:L15)</f>
        <v>0</v>
      </c>
      <c r="M16" s="133"/>
      <c r="N16" s="127" t="s">
        <v>31</v>
      </c>
    </row>
    <row r="17" spans="1:14" s="3" customFormat="1" ht="12.75">
      <c r="A17" s="339"/>
      <c r="B17" s="340"/>
      <c r="C17" s="319" t="s">
        <v>7</v>
      </c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39" t="s">
        <v>18</v>
      </c>
    </row>
    <row r="18" spans="1:14" s="76" customFormat="1" ht="13.5" thickBot="1">
      <c r="A18" s="380"/>
      <c r="B18" s="380"/>
      <c r="C18" s="69"/>
      <c r="D18" s="69"/>
      <c r="E18" s="69"/>
      <c r="F18" s="379"/>
      <c r="G18" s="378"/>
      <c r="H18" s="69"/>
      <c r="I18" s="378"/>
      <c r="J18" s="69"/>
      <c r="K18" s="69"/>
      <c r="L18" s="69"/>
      <c r="M18" s="69"/>
      <c r="N18" s="347" t="s">
        <v>13</v>
      </c>
    </row>
    <row r="19" spans="1:14" s="18" customFormat="1" ht="12.75" hidden="1" thickBot="1">
      <c r="A19" s="77"/>
      <c r="B19" s="78" t="s">
        <v>7</v>
      </c>
      <c r="C19" s="79">
        <v>1E-4</v>
      </c>
      <c r="D19" s="79"/>
      <c r="E19" s="80"/>
      <c r="F19" s="80"/>
      <c r="G19" s="80"/>
      <c r="H19" s="80"/>
      <c r="I19" s="80"/>
      <c r="J19" s="80"/>
      <c r="K19" s="81"/>
      <c r="L19" s="81"/>
      <c r="M19" s="320"/>
      <c r="N19" s="377" t="s">
        <v>71</v>
      </c>
    </row>
    <row r="20" spans="1:14" s="76" customFormat="1" ht="24" thickBot="1">
      <c r="A20" s="82"/>
      <c r="B20" s="83" t="s">
        <v>8</v>
      </c>
      <c r="C20" s="84"/>
      <c r="D20" s="85"/>
      <c r="E20" s="85"/>
      <c r="F20" s="86"/>
      <c r="G20" s="87">
        <f>SUBTOTAL(9,G5:G18)</f>
        <v>0</v>
      </c>
      <c r="H20" s="87">
        <f>SUBTOTAL(9,H5:H18)</f>
        <v>0</v>
      </c>
      <c r="I20" s="86"/>
      <c r="J20" s="87">
        <f>SUBTOTAL(9,J5:J18)</f>
        <v>0</v>
      </c>
      <c r="K20" s="88"/>
      <c r="L20" s="89">
        <f>SUBTOTAL(9,L5:L18)</f>
        <v>0</v>
      </c>
      <c r="M20" s="389"/>
      <c r="N20" s="347" t="s">
        <v>48</v>
      </c>
    </row>
    <row r="21" spans="1:14" s="294" customFormat="1" ht="26.25">
      <c r="A21" s="286"/>
      <c r="B21" s="287"/>
      <c r="C21" s="288"/>
      <c r="D21" s="288"/>
      <c r="E21" s="289"/>
      <c r="F21" s="290"/>
      <c r="G21" s="91"/>
      <c r="H21" s="291"/>
      <c r="I21" s="290"/>
      <c r="J21" s="291"/>
      <c r="K21" s="285"/>
      <c r="L21" s="292"/>
      <c r="M21" s="293"/>
      <c r="N21" s="376"/>
    </row>
    <row r="22" spans="1:14" s="76" customFormat="1" ht="31.5">
      <c r="A22" s="321" t="s">
        <v>34</v>
      </c>
      <c r="B22" s="375"/>
      <c r="C22" s="374"/>
      <c r="D22" s="374"/>
      <c r="E22" s="373"/>
      <c r="F22" s="373"/>
      <c r="G22" s="373"/>
      <c r="H22" s="372"/>
      <c r="I22" s="373"/>
      <c r="J22" s="372"/>
      <c r="K22" s="371"/>
      <c r="L22" s="370"/>
      <c r="M22" s="369"/>
      <c r="N22" s="368"/>
    </row>
    <row r="23" spans="1:14">
      <c r="A23" s="367"/>
      <c r="B23" s="366"/>
      <c r="C23" s="365"/>
      <c r="D23" s="365"/>
      <c r="E23" s="364"/>
      <c r="F23" s="363"/>
      <c r="G23" s="363"/>
      <c r="H23" s="363"/>
      <c r="I23" s="363"/>
      <c r="J23" s="363"/>
      <c r="K23" s="363"/>
      <c r="L23" s="362"/>
      <c r="M23" s="361"/>
      <c r="N23" s="346"/>
    </row>
    <row r="24" spans="1:14" s="76" customFormat="1" ht="15.75" thickBot="1">
      <c r="A24" s="360"/>
      <c r="B24" s="359"/>
      <c r="C24" s="356"/>
      <c r="D24" s="356"/>
      <c r="E24" s="356"/>
      <c r="F24" s="357"/>
      <c r="G24" s="358"/>
      <c r="H24" s="356"/>
      <c r="I24" s="357"/>
      <c r="J24" s="356"/>
      <c r="K24" s="355"/>
      <c r="L24" s="354"/>
      <c r="M24" s="94"/>
      <c r="N24" s="353" t="s">
        <v>13</v>
      </c>
    </row>
    <row r="25" spans="1:14" s="76" customFormat="1" ht="24" thickBot="1">
      <c r="A25" s="204"/>
      <c r="B25" s="205" t="s">
        <v>12</v>
      </c>
      <c r="C25" s="206"/>
      <c r="D25" s="212"/>
      <c r="E25" s="212"/>
      <c r="F25" s="208"/>
      <c r="G25" s="209">
        <f>SUBTOTAL(9,G22:G24)</f>
        <v>0</v>
      </c>
      <c r="H25" s="209">
        <f>SUBTOTAL(9,H22:H24)</f>
        <v>0</v>
      </c>
      <c r="I25" s="208"/>
      <c r="J25" s="209">
        <f>SUBTOTAL(9,J22:J24)</f>
        <v>0</v>
      </c>
      <c r="K25" s="210"/>
      <c r="L25" s="211">
        <f>SUBTOTAL(9,L22:L24)</f>
        <v>0</v>
      </c>
      <c r="M25" s="389"/>
      <c r="N25" s="75" t="s">
        <v>49</v>
      </c>
    </row>
    <row r="26" spans="1:14" ht="15">
      <c r="A26" s="102"/>
      <c r="B26" s="103"/>
      <c r="C26" s="104"/>
      <c r="D26" s="104"/>
      <c r="E26" s="98"/>
      <c r="F26" s="98"/>
      <c r="G26" s="300"/>
      <c r="H26" s="98"/>
      <c r="I26" s="98"/>
      <c r="J26" s="98"/>
      <c r="K26" s="299"/>
      <c r="L26" s="105"/>
      <c r="M26" s="94"/>
      <c r="N26" s="323"/>
    </row>
    <row r="27" spans="1:14" s="76" customFormat="1" ht="12.75">
      <c r="A27" s="277"/>
      <c r="B27" s="90"/>
      <c r="C27" s="278"/>
      <c r="D27" s="278"/>
      <c r="E27" s="279"/>
      <c r="F27" s="280"/>
      <c r="G27" s="281"/>
      <c r="H27" s="281"/>
      <c r="I27" s="280"/>
      <c r="J27" s="281"/>
      <c r="K27" s="282"/>
      <c r="L27" s="283"/>
      <c r="M27" s="67" t="s">
        <v>73</v>
      </c>
      <c r="N27" s="346"/>
    </row>
    <row r="28" spans="1:14" s="76" customFormat="1" ht="31.5">
      <c r="A28" s="352" t="s">
        <v>6</v>
      </c>
      <c r="B28" s="324"/>
      <c r="C28" s="325"/>
      <c r="D28" s="325"/>
      <c r="E28" s="326"/>
      <c r="F28" s="326"/>
      <c r="G28" s="326"/>
      <c r="H28" s="327"/>
      <c r="I28" s="326"/>
      <c r="J28" s="327"/>
      <c r="K28" s="351"/>
      <c r="L28" s="350"/>
      <c r="M28" s="349"/>
      <c r="N28" s="348"/>
    </row>
    <row r="29" spans="1:14" ht="23.25">
      <c r="A29" s="308" t="s">
        <v>92</v>
      </c>
      <c r="B29" s="309" t="str">
        <f>IF(AND(A29&lt;&gt;"",ISERROR(VLOOKUP($A29,$A$1:$L$27,2,FALSE))=FALSE),VLOOKUP($A29,$A$1:$L$27,2,FALSE),"")</f>
        <v/>
      </c>
      <c r="C29" s="310"/>
      <c r="D29" s="310"/>
      <c r="E29" s="310"/>
      <c r="F29" s="309"/>
      <c r="G29" s="311" t="str">
        <f>IF(AND($A29&lt;&gt;"",ISERROR(VLOOKUP($A29,$A$1:$L$27,COLUMN(G29),FALSE))=FALSE),VLOOKUP($A29,$A$1:$L$27,COLUMN(G29),FALSE),"")</f>
        <v/>
      </c>
      <c r="H29" s="311" t="str">
        <f>IF(AND($A29&lt;&gt;"",ISERROR(VLOOKUP($A29,$A$1:$L$27,COLUMN(H29),FALSE))=FALSE),VLOOKUP($A29,$A$1:$L$27,COLUMN(H29),FALSE),"")</f>
        <v/>
      </c>
      <c r="I29" s="309"/>
      <c r="J29" s="311" t="str">
        <f>IF(AND($A29&lt;&gt;"",ISERROR(VLOOKUP($A29,$A$1:$L$27,COLUMN(J29),FALSE))=FALSE),VLOOKUP($A29,$A$1:$L$27,COLUMN(J29),FALSE),"")</f>
        <v/>
      </c>
      <c r="K29" s="312"/>
      <c r="L29" s="314" t="str">
        <f>IF(AND($A29&lt;&gt;"",ISERROR(VLOOKUP($A29,$A$1:$L$27,COLUMN(L29),FALSE))=FALSE),VLOOKUP($A29,$A$1:$L$27,COLUMN(L29),FALSE),"")</f>
        <v/>
      </c>
      <c r="M29" s="313" t="str">
        <f>IF(OR(ISBLANK(REFRATIO),REFRATIO=0),"",IF(ISNUMBER(REFRATIO),$L29/REFRATIO,""))</f>
        <v/>
      </c>
      <c r="N29" s="93" t="s">
        <v>14</v>
      </c>
    </row>
    <row r="30" spans="1:14" ht="13.5" thickBot="1">
      <c r="A30" s="301"/>
      <c r="B30" s="302"/>
      <c r="C30" s="303"/>
      <c r="D30" s="303"/>
      <c r="E30" s="304"/>
      <c r="F30" s="304"/>
      <c r="G30" s="305"/>
      <c r="H30" s="305"/>
      <c r="I30" s="304"/>
      <c r="J30" s="305"/>
      <c r="K30" s="306"/>
      <c r="L30" s="306"/>
      <c r="M30" s="315"/>
      <c r="N30" s="322"/>
    </row>
    <row r="31" spans="1:14" s="76" customFormat="1" ht="24" thickBot="1">
      <c r="A31" s="204"/>
      <c r="B31" s="205" t="s">
        <v>8</v>
      </c>
      <c r="C31" s="206"/>
      <c r="D31" s="207"/>
      <c r="E31" s="207"/>
      <c r="F31" s="208"/>
      <c r="G31" s="209">
        <f>G20</f>
        <v>0</v>
      </c>
      <c r="H31" s="209">
        <f>H20</f>
        <v>0</v>
      </c>
      <c r="I31" s="208"/>
      <c r="J31" s="209">
        <f>J20</f>
        <v>0</v>
      </c>
      <c r="K31" s="210"/>
      <c r="L31" s="316">
        <f>L20</f>
        <v>0</v>
      </c>
      <c r="M31" s="235" t="str">
        <f>IF(OR(ISBLANK(REFRATIO),REFRATIO=0),"",IF(ISNUMBER(REFRATIO),$L31/REFRATIO,""))</f>
        <v/>
      </c>
      <c r="N31" s="347" t="s">
        <v>50</v>
      </c>
    </row>
    <row r="32" spans="1:14" ht="27" thickBot="1">
      <c r="A32" s="95"/>
      <c r="B32" s="96"/>
      <c r="C32" s="97"/>
      <c r="D32" s="97"/>
      <c r="E32" s="98"/>
      <c r="F32" s="98"/>
      <c r="G32" s="99"/>
      <c r="H32" s="100"/>
      <c r="I32" s="98"/>
      <c r="J32" s="100"/>
      <c r="K32" s="101"/>
      <c r="L32" s="92"/>
      <c r="M32" s="94"/>
      <c r="N32" s="346"/>
    </row>
    <row r="33" spans="1:14" s="76" customFormat="1" ht="12.75" hidden="1" thickBot="1">
      <c r="A33" s="345" t="s">
        <v>47</v>
      </c>
      <c r="B33" s="345" t="s">
        <v>4</v>
      </c>
      <c r="C33" s="345" t="s">
        <v>38</v>
      </c>
      <c r="D33" s="345" t="s">
        <v>44</v>
      </c>
      <c r="E33" s="345" t="s">
        <v>43</v>
      </c>
      <c r="F33" s="345" t="s">
        <v>41</v>
      </c>
      <c r="G33" s="345" t="s">
        <v>39</v>
      </c>
      <c r="H33" s="345" t="s">
        <v>40</v>
      </c>
      <c r="I33" s="345" t="s">
        <v>75</v>
      </c>
      <c r="J33" s="345" t="s">
        <v>76</v>
      </c>
      <c r="K33" s="345" t="s">
        <v>45</v>
      </c>
      <c r="L33" s="345" t="s">
        <v>46</v>
      </c>
      <c r="M33" s="345" t="s">
        <v>42</v>
      </c>
      <c r="N33" s="106" t="s">
        <v>71</v>
      </c>
    </row>
    <row r="34" spans="1:14" s="76" customFormat="1" ht="38.25">
      <c r="A34" s="267"/>
      <c r="B34" s="268" t="s">
        <v>72</v>
      </c>
      <c r="C34" s="269" t="s">
        <v>81</v>
      </c>
      <c r="D34" s="244" t="s">
        <v>80</v>
      </c>
      <c r="E34" s="245"/>
      <c r="F34" s="246" t="s">
        <v>77</v>
      </c>
      <c r="G34" s="247" t="s">
        <v>79</v>
      </c>
      <c r="H34" s="246" t="s">
        <v>89</v>
      </c>
      <c r="I34" s="246"/>
      <c r="J34" s="248" t="s">
        <v>84</v>
      </c>
      <c r="K34" s="244" t="s">
        <v>85</v>
      </c>
      <c r="L34" s="245"/>
      <c r="M34" s="248" t="s">
        <v>86</v>
      </c>
      <c r="N34" s="323" t="s">
        <v>70</v>
      </c>
    </row>
    <row r="35" spans="1:14" ht="21">
      <c r="A35" s="270" t="s">
        <v>92</v>
      </c>
      <c r="B35" s="271"/>
      <c r="C35" s="272"/>
      <c r="D35" s="249" t="s">
        <v>36</v>
      </c>
      <c r="E35" s="250"/>
      <c r="F35" s="251">
        <f>IF(D35="K sup.",IF(AND(E35&lt;&gt;"",E35&lt;&gt;0),KMO*E35,KMO),IF(OR(E35="",E35=0),KMO,E35))</f>
        <v>32</v>
      </c>
      <c r="G35" s="252">
        <v>0</v>
      </c>
      <c r="H35" s="236">
        <v>0</v>
      </c>
      <c r="I35" s="252"/>
      <c r="J35" s="253">
        <f>H35+G35*F35</f>
        <v>0</v>
      </c>
      <c r="K35" s="249" t="s">
        <v>36</v>
      </c>
      <c r="L35" s="260"/>
      <c r="M35" s="261">
        <f>IF(K35="K sup.",IF(AND(L35&lt;&gt;"",L35&lt;&gt;0),IF(M$37&lt;&gt;0,M$37,KPV)*L35,IF(M$37&lt;&gt;0,M$37,KPV)),IF(OR(L35="",L35=0),IF(M$37&lt;&gt;0,M$37,KPV),L35))</f>
        <v>1.25</v>
      </c>
      <c r="N35" s="107" t="s">
        <v>70</v>
      </c>
    </row>
    <row r="36" spans="1:14" s="24" customFormat="1" ht="21" hidden="1">
      <c r="A36" s="273" t="s">
        <v>55</v>
      </c>
      <c r="B36" s="328"/>
      <c r="C36" s="274"/>
      <c r="D36" s="254"/>
      <c r="E36" s="329"/>
      <c r="F36" s="213">
        <f>IF(F37&lt;&gt;0,F37,D37)</f>
        <v>32</v>
      </c>
      <c r="G36" s="230"/>
      <c r="H36" s="231"/>
      <c r="I36" s="213"/>
      <c r="J36" s="255">
        <f>H36+G36*F36</f>
        <v>0</v>
      </c>
      <c r="K36" s="262"/>
      <c r="L36" s="214"/>
      <c r="M36" s="263">
        <f>IF(M37&lt;&gt;0,M37,L37)</f>
        <v>1.25</v>
      </c>
      <c r="N36" s="108" t="s">
        <v>71</v>
      </c>
    </row>
    <row r="37" spans="1:14" s="76" customFormat="1" ht="21.75" thickBot="1">
      <c r="A37" s="275" t="s">
        <v>51</v>
      </c>
      <c r="B37" s="330" t="s">
        <v>37</v>
      </c>
      <c r="C37" s="276" t="s">
        <v>78</v>
      </c>
      <c r="D37" s="256">
        <f>40/1.25</f>
        <v>32</v>
      </c>
      <c r="E37" s="257"/>
      <c r="F37" s="257">
        <v>0</v>
      </c>
      <c r="G37" s="258">
        <f>G20-SUM(G35:G36)</f>
        <v>0</v>
      </c>
      <c r="H37" s="258">
        <f>H20-SUM(H35:H36)</f>
        <v>0</v>
      </c>
      <c r="I37" s="257"/>
      <c r="J37" s="259">
        <f>H37+G37*D37</f>
        <v>0</v>
      </c>
      <c r="K37" s="264" t="s">
        <v>74</v>
      </c>
      <c r="L37" s="265">
        <v>1.25</v>
      </c>
      <c r="M37" s="266">
        <v>0</v>
      </c>
      <c r="N37" s="109" t="s">
        <v>70</v>
      </c>
    </row>
    <row r="38" spans="1:14" ht="13.5" thickBot="1">
      <c r="A38" s="234" t="s">
        <v>52</v>
      </c>
      <c r="B38" s="215" t="s">
        <v>35</v>
      </c>
      <c r="C38" s="216"/>
      <c r="D38" s="243">
        <f>D37</f>
        <v>32</v>
      </c>
      <c r="F38" s="217"/>
      <c r="G38" s="218"/>
      <c r="H38" s="218"/>
      <c r="I38" s="217"/>
      <c r="J38" s="218"/>
      <c r="K38" s="219"/>
      <c r="L38" s="233" cm="1">
        <f t="array" ref="L38">IF(L40&lt;&gt;0,
(L40-SUM(IF(K35:K36="K forcé",1,0)*IF(L35:L36*1&lt;&gt;0,L35:L36,KPV)*J35:J36))
/
(
(J37+(SUM(IF(K35:K36="K sup.",1,0)*J35:J36*IF(L35:L36*1=0,1,L35:L36))))
),0)</f>
        <v>0</v>
      </c>
      <c r="M38" s="220"/>
      <c r="N38" s="66" t="s">
        <v>70</v>
      </c>
    </row>
    <row r="39" spans="1:14" s="76" customFormat="1" ht="23.25">
      <c r="A39" s="242" t="s">
        <v>53</v>
      </c>
      <c r="B39" s="221" t="s">
        <v>8</v>
      </c>
      <c r="C39" s="222">
        <f>SUM(C36:C37)</f>
        <v>0</v>
      </c>
      <c r="D39" s="223"/>
      <c r="E39" s="224"/>
      <c r="F39" s="223"/>
      <c r="G39" s="225">
        <f>SUM(G35:G37)</f>
        <v>0</v>
      </c>
      <c r="H39" s="226">
        <f>SUM(H35:H37)</f>
        <v>0</v>
      </c>
      <c r="I39" s="223"/>
      <c r="J39" s="226">
        <f>SUM(J35:J37)</f>
        <v>0</v>
      </c>
      <c r="K39" s="227"/>
      <c r="L39" s="228">
        <f>L20</f>
        <v>0</v>
      </c>
      <c r="M39" s="284" t="str">
        <f>IF(M40&lt;&gt;0,"Compensation ajoutée (+):","")</f>
        <v/>
      </c>
      <c r="N39" s="110" t="s">
        <v>70</v>
      </c>
    </row>
    <row r="40" spans="1:14" ht="21">
      <c r="A40" s="331" t="s">
        <v>54</v>
      </c>
      <c r="B40" s="332"/>
      <c r="C40" s="333"/>
      <c r="D40" s="334"/>
      <c r="E40" s="334"/>
      <c r="F40" s="333"/>
      <c r="G40" s="335"/>
      <c r="H40" s="229"/>
      <c r="I40" s="333"/>
      <c r="J40" s="229"/>
      <c r="K40" s="336" t="str">
        <f>IF(L40*1&lt;&gt;0,IF(L39&lt;&gt;L40,IF(L40-L39-M40=0,"Ajouter compensation :","Revoir PV ! "),"PV forcé à : "),"Forcer le PV : ")</f>
        <v xml:space="preserve">Forcer le PV : </v>
      </c>
      <c r="L40" s="337"/>
      <c r="M40" s="338">
        <v>0</v>
      </c>
      <c r="N40" s="111" t="s">
        <v>70</v>
      </c>
    </row>
    <row r="41" spans="1:14">
      <c r="D41" s="115"/>
      <c r="F41" s="114"/>
      <c r="I41" s="114"/>
    </row>
    <row r="42" spans="1:14" ht="9.9499999999999993" hidden="1" customHeight="1">
      <c r="A42" s="119" t="s">
        <v>93</v>
      </c>
    </row>
  </sheetData>
  <sheetProtection algorithmName="SHA-512" hashValue="1BAjdPpGpFoJBTX6ms1IVTODEV9tOH7uQyLf/P28lKjPGIlEb1Dm7+lERJZPt479o7ddSNqHV3m9bxxJpJAxxw==" saltValue="8uBrjIDZcpYf1EdiWE0Jfg==" spinCount="100000" sheet="1" objects="1" scenarios="1" formatCells="0" formatColumns="0" formatRows="0"/>
  <conditionalFormatting sqref="F35">
    <cfRule type="expression" dxfId="8" priority="11">
      <formula>IF(OR(F35&gt;2*KMO,F35&lt;KMO/2),TRUE,FALSE)</formula>
    </cfRule>
  </conditionalFormatting>
  <conditionalFormatting sqref="M35">
    <cfRule type="expression" dxfId="7" priority="10">
      <formula>IF(OR(M35&gt;2*KFO,M35&lt;KFO/2),TRUE,FALSE)</formula>
    </cfRule>
  </conditionalFormatting>
  <conditionalFormatting sqref="C35">
    <cfRule type="expression" dxfId="6" priority="12" stopIfTrue="1">
      <formula>IF($F35&lt;&gt;"",TRUE,FALSE)</formula>
    </cfRule>
  </conditionalFormatting>
  <conditionalFormatting sqref="L35">
    <cfRule type="expression" dxfId="5" priority="19">
      <formula>IF(AND(AND($K35 = "K forcé",L35*1=0),$L$40&lt;&gt;0),TRUE,FALSE)</formula>
    </cfRule>
    <cfRule type="expression" dxfId="4" priority="20">
      <formula>IF($K35="K forcé",TRUE,FALSE)</formula>
    </cfRule>
    <cfRule type="expression" dxfId="3" priority="21">
      <formula>IF(AND($K35 = "K sup.",L35*1&lt;&gt;0),TRUE,FALSE)</formula>
    </cfRule>
  </conditionalFormatting>
  <conditionalFormatting sqref="E35">
    <cfRule type="expression" dxfId="2" priority="22">
      <formula>IF(AND(AND($D35="K forcé",E35*1=0),$L$40*1&lt;&gt;0),TRUE,FALSE)</formula>
    </cfRule>
    <cfRule type="expression" dxfId="1" priority="23">
      <formula>IF(AND($D35="K forcé"),TRUE,FALSE)</formula>
    </cfRule>
    <cfRule type="expression" dxfId="0" priority="24">
      <formula>IF(AND($D35 = "K forcé",E35*1&lt;&gt;0),TRUE,FALSE)</formula>
    </cfRule>
  </conditionalFormatting>
  <dataValidations count="1">
    <dataValidation type="list" allowBlank="1" showInputMessage="1" showErrorMessage="1" sqref="D35 K35" xr:uid="{1FC9B3BE-2447-4C68-A1B1-E2237689AD50}">
      <formula1>"K sup.,K forcé"</formula1>
    </dataValidation>
  </dataValidations>
  <pageMargins left="0.23622047244094491" right="0.23622047244094491" top="0.55118110236220474" bottom="0.55118110236220474" header="0.23622047244094491" footer="0.23622047244094491"/>
  <pageSetup paperSize="9" scale="37" fitToHeight="0" orientation="portrait" r:id="rId1"/>
  <headerFooter>
    <oddHeader>&amp;C&amp;"Calibri,Normal"&amp;14&amp;A&amp;R&amp;"Calibri,Normal"&amp;12&amp;P / &amp;N</oddHeader>
    <oddFooter>&amp;L&amp;"Calibri,Normal"&amp;Z&amp;F&amp;R&amp;"Calibri,Normal"Edition du &amp;D à &amp;T</oddFooter>
  </headerFooter>
  <rowBreaks count="3" manualBreakCount="3">
    <brk id="21" max="15" man="1"/>
    <brk id="26" max="15" man="1"/>
    <brk id="32" max="1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81AA3-65FC-456D-A95D-B216B471735A}">
  <sheetPr codeName="Feuil10">
    <pageSetUpPr fitToPage="1"/>
  </sheetPr>
  <dimension ref="A1:O26"/>
  <sheetViews>
    <sheetView workbookViewId="0">
      <selection activeCell="N1" sqref="N1:N1048576"/>
    </sheetView>
  </sheetViews>
  <sheetFormatPr baseColWidth="10" defaultRowHeight="12.75"/>
  <cols>
    <col min="1" max="1" width="6.5703125" style="67" customWidth="1"/>
    <col min="2" max="2" width="32" style="69" customWidth="1"/>
    <col min="3" max="3" width="5.28515625" style="69" bestFit="1" customWidth="1"/>
    <col min="4" max="4" width="7.7109375" style="69" customWidth="1"/>
    <col min="5" max="5" width="17.85546875" style="69" customWidth="1"/>
    <col min="6" max="6" width="13.5703125" style="69" customWidth="1"/>
    <col min="7" max="7" width="7" style="69" customWidth="1"/>
    <col min="8" max="8" width="10.42578125" style="69" customWidth="1"/>
    <col min="9" max="9" width="7" style="69" customWidth="1"/>
    <col min="10" max="11" width="10.42578125" style="69" customWidth="1"/>
    <col min="12" max="12" width="11.42578125" style="70"/>
    <col min="13" max="13" width="11.42578125" style="69"/>
    <col min="14" max="14" width="7" style="67" customWidth="1"/>
    <col min="15" max="16384" width="11.42578125" style="3"/>
  </cols>
  <sheetData>
    <row r="1" spans="1:15">
      <c r="A1" s="4"/>
      <c r="B1" s="5"/>
      <c r="C1" s="6">
        <v>1E-4</v>
      </c>
      <c r="D1" s="6"/>
      <c r="E1" s="5"/>
      <c r="F1" s="5"/>
      <c r="G1" s="5"/>
      <c r="H1" s="5"/>
      <c r="I1" s="5"/>
      <c r="J1" s="5"/>
      <c r="K1" s="5"/>
      <c r="L1" s="7"/>
      <c r="M1" s="8"/>
      <c r="N1" s="1"/>
    </row>
    <row r="2" spans="1:15" s="10" customFormat="1" ht="21">
      <c r="A2" s="120" t="s">
        <v>9</v>
      </c>
      <c r="B2" s="121" t="s">
        <v>10</v>
      </c>
      <c r="C2" s="122"/>
      <c r="D2" s="122"/>
      <c r="E2" s="122"/>
      <c r="F2" s="122"/>
      <c r="G2" s="123">
        <f>SUBTOTAL(9,G3:G5)</f>
        <v>0</v>
      </c>
      <c r="H2" s="123">
        <f>SUBTOTAL(9,H3:H5)</f>
        <v>0</v>
      </c>
      <c r="I2" s="238"/>
      <c r="J2" s="123" t="e">
        <f>SUBTOTAL(9,J3:J5)</f>
        <v>#NAME?</v>
      </c>
      <c r="K2" s="124"/>
      <c r="L2" s="125" t="e">
        <f>SUBTOTAL(9,L3:L6)</f>
        <v>#NAME?</v>
      </c>
      <c r="M2" s="126"/>
      <c r="N2" s="127" t="s">
        <v>15</v>
      </c>
      <c r="O2" s="9"/>
    </row>
    <row r="3" spans="1:15" s="18" customFormat="1" ht="12" hidden="1">
      <c r="A3" s="11"/>
      <c r="B3" s="12"/>
      <c r="C3" s="12"/>
      <c r="D3" s="12"/>
      <c r="E3" s="13"/>
      <c r="F3" s="12"/>
      <c r="G3" s="14"/>
      <c r="H3" s="12"/>
      <c r="I3" s="14"/>
      <c r="J3" s="12"/>
      <c r="K3" s="12"/>
      <c r="L3" s="15"/>
      <c r="M3" s="16"/>
      <c r="N3" s="1" t="s">
        <v>16</v>
      </c>
      <c r="O3" s="17"/>
    </row>
    <row r="4" spans="1:15" s="18" customFormat="1">
      <c r="A4" s="232"/>
      <c r="B4" s="134"/>
      <c r="C4" s="135"/>
      <c r="D4" s="136"/>
      <c r="E4" s="137"/>
      <c r="F4" s="137"/>
      <c r="G4" s="138">
        <f>C4*E4</f>
        <v>0</v>
      </c>
      <c r="H4" s="138">
        <f>F4*C4</f>
        <v>0</v>
      </c>
      <c r="I4" s="297" t="e" cm="1">
        <f t="array" ref="I4">ROUND(IFERROR(VLOOKUP($M4,xxx_fam_zone_extraction_coefs,COLUMN(KMO),FALSE)*$E4,$E4*KMO)+$F4,2)</f>
        <v>#NAME?</v>
      </c>
      <c r="J4" s="297" t="e">
        <f>I4*C4</f>
        <v>#NAME?</v>
      </c>
      <c r="K4" s="144" t="e" cm="1">
        <f t="array" ref="K4">ROUND(IFERROR(VLOOKUP($M4,xxx_fam_zone_extraction_coefs,COLUMN(KPV),FALSE)*$I4,$I4*KPV),ARRONDIPVU)+IF(M4="+",xxx_fam_zone_ajustement,0)</f>
        <v>#NAME?</v>
      </c>
      <c r="L4" s="139" t="e">
        <f>K4*C4</f>
        <v>#NAME?</v>
      </c>
      <c r="M4" s="140"/>
      <c r="N4" s="141" t="s">
        <v>17</v>
      </c>
      <c r="O4" s="19"/>
    </row>
    <row r="5" spans="1:15" s="21" customFormat="1" ht="18.75">
      <c r="A5" s="128"/>
      <c r="B5" s="129" t="str">
        <f>"TOTAL " &amp; A2 &amp;" : " &amp; B2</f>
        <v xml:space="preserve">TOTAL I : Chap. </v>
      </c>
      <c r="C5" s="129"/>
      <c r="D5" s="129"/>
      <c r="E5" s="129"/>
      <c r="F5" s="129"/>
      <c r="G5" s="130">
        <f>SUBTOTAL(9,G3:G4)</f>
        <v>0</v>
      </c>
      <c r="H5" s="130">
        <f>SUBTOTAL(9,H3:H4)</f>
        <v>0</v>
      </c>
      <c r="I5" s="237"/>
      <c r="J5" s="130" t="e">
        <f>SUBTOTAL(9,J3:J4)</f>
        <v>#NAME?</v>
      </c>
      <c r="K5" s="131"/>
      <c r="L5" s="132" t="e">
        <f>SUBTOTAL(9,L3:L4)</f>
        <v>#NAME?</v>
      </c>
      <c r="M5" s="133"/>
      <c r="N5" s="127" t="s">
        <v>31</v>
      </c>
      <c r="O5" s="20"/>
    </row>
    <row r="6" spans="1:15">
      <c r="A6" s="339"/>
      <c r="B6" s="340"/>
      <c r="C6" s="319" t="s">
        <v>7</v>
      </c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39" t="s">
        <v>18</v>
      </c>
      <c r="O6" s="342"/>
    </row>
    <row r="7" spans="1:15">
      <c r="A7" s="343"/>
      <c r="B7" s="344"/>
      <c r="C7" s="341"/>
      <c r="D7" s="341"/>
      <c r="E7" s="341"/>
      <c r="F7" s="341"/>
      <c r="G7" s="341"/>
      <c r="H7" s="341"/>
      <c r="I7" s="341"/>
      <c r="J7" s="341"/>
      <c r="K7" s="341"/>
      <c r="L7" s="341"/>
      <c r="M7" s="341"/>
      <c r="N7" s="343"/>
      <c r="O7" s="342"/>
    </row>
    <row r="8" spans="1:15" ht="18.75">
      <c r="A8" s="146"/>
      <c r="B8" s="147" t="s">
        <v>0</v>
      </c>
      <c r="C8" s="148"/>
      <c r="D8" s="149"/>
      <c r="E8" s="149"/>
      <c r="F8" s="149"/>
      <c r="G8" s="150">
        <f>SUBTOTAL(9,G9:G11)</f>
        <v>0</v>
      </c>
      <c r="H8" s="150">
        <f>SUBTOTAL(9,H9:H11)</f>
        <v>0</v>
      </c>
      <c r="I8" s="240"/>
      <c r="J8" s="150" t="e">
        <f>SUBTOTAL(9,J9:J11)</f>
        <v>#NAME?</v>
      </c>
      <c r="K8" s="151"/>
      <c r="L8" s="152" t="e">
        <f>SUBTOTAL(9,L9:L11)</f>
        <v>#NAME?</v>
      </c>
      <c r="M8" s="153"/>
      <c r="N8" s="154" t="s">
        <v>19</v>
      </c>
      <c r="O8" s="2"/>
    </row>
    <row r="9" spans="1:15" hidden="1">
      <c r="A9" s="155"/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7"/>
      <c r="M9" s="158"/>
      <c r="N9" s="159" t="s">
        <v>20</v>
      </c>
      <c r="O9" s="2"/>
    </row>
    <row r="10" spans="1:15">
      <c r="A10" s="232"/>
      <c r="B10" s="142"/>
      <c r="C10" s="135"/>
      <c r="D10" s="136"/>
      <c r="E10" s="137"/>
      <c r="F10" s="137"/>
      <c r="G10" s="143">
        <f>C10*E10</f>
        <v>0</v>
      </c>
      <c r="H10" s="143">
        <f>F10*C10</f>
        <v>0</v>
      </c>
      <c r="I10" s="295" t="e" cm="1">
        <f t="array" ref="I10">ROUND(IFERROR(VLOOKUP($M10,xxx_fam_zone_extraction_coefs,COLUMN(KMO),FALSE)*$E10,$E10*KMO)+$F10,2)</f>
        <v>#NAME?</v>
      </c>
      <c r="J10" s="295" t="e">
        <f>I10*C10</f>
        <v>#NAME?</v>
      </c>
      <c r="K10" s="144" t="e" cm="1">
        <f t="array" ref="K10">ROUND(IFERROR(VLOOKUP($M10,xxx_fam_zone_extraction_coefs,COLUMN(KPV),FALSE)*$I10,$I10*KPV),ARRONDIPVU)+IF(M10="+",xxx_fam_zone_ajustement,0)</f>
        <v>#NAME?</v>
      </c>
      <c r="L10" s="145" t="e">
        <f>K10*C10</f>
        <v>#NAME?</v>
      </c>
      <c r="M10" s="140"/>
      <c r="N10" s="141" t="s">
        <v>21</v>
      </c>
      <c r="O10" s="2"/>
    </row>
    <row r="11" spans="1:15" ht="15.75">
      <c r="A11" s="160"/>
      <c r="B11" s="161" t="str">
        <f>"TOTAL " &amp; A8 &amp;" : " &amp; B8</f>
        <v xml:space="preserve">TOTAL  : Sous-Chap. </v>
      </c>
      <c r="C11" s="162"/>
      <c r="D11" s="162"/>
      <c r="E11" s="162"/>
      <c r="F11" s="162"/>
      <c r="G11" s="163">
        <f>SUBTOTAL(9,G9:G10)</f>
        <v>0</v>
      </c>
      <c r="H11" s="163">
        <f>SUBTOTAL(9,H9:H10)</f>
        <v>0</v>
      </c>
      <c r="I11" s="239"/>
      <c r="J11" s="163" t="e">
        <f>SUBTOTAL(9,J9:J10)</f>
        <v>#NAME?</v>
      </c>
      <c r="K11" s="164"/>
      <c r="L11" s="165" t="e">
        <f>SUBTOTAL(9,L9:L10)</f>
        <v>#NAME?</v>
      </c>
      <c r="M11" s="166"/>
      <c r="N11" s="167" t="s">
        <v>22</v>
      </c>
      <c r="O11" s="2"/>
    </row>
    <row r="12" spans="1:15">
      <c r="A12" s="22"/>
      <c r="B12" s="23"/>
      <c r="C12" s="24"/>
      <c r="D12" s="24"/>
      <c r="E12" s="24"/>
      <c r="F12" s="24"/>
      <c r="G12" s="24"/>
      <c r="H12" s="24"/>
      <c r="I12" s="24"/>
      <c r="J12" s="24"/>
      <c r="K12" s="24"/>
      <c r="L12" s="25"/>
      <c r="M12" s="16"/>
      <c r="N12" s="1"/>
      <c r="O12" s="2"/>
    </row>
    <row r="13" spans="1:15" s="27" customFormat="1">
      <c r="A13" s="168"/>
      <c r="B13" s="169"/>
      <c r="C13" s="170">
        <v>1</v>
      </c>
      <c r="D13" s="171" t="s">
        <v>3</v>
      </c>
      <c r="E13" s="172">
        <f>SUM(G15:G17)</f>
        <v>0</v>
      </c>
      <c r="F13" s="172">
        <f>SUM(H15:H17)</f>
        <v>0</v>
      </c>
      <c r="G13" s="173">
        <f>C13*E13</f>
        <v>0</v>
      </c>
      <c r="H13" s="173">
        <f>F13*C13</f>
        <v>0</v>
      </c>
      <c r="I13" s="296" t="e">
        <f>SUM(J15:J17)</f>
        <v>#NAME?</v>
      </c>
      <c r="J13" s="296" t="e">
        <f>I13*C13</f>
        <v>#NAME?</v>
      </c>
      <c r="K13" s="181" t="e">
        <f t="array" ref="K13">ROUND(SUM(K15:K17*C15:C17),ARRONDIPVU)</f>
        <v>#NAME?</v>
      </c>
      <c r="L13" s="174" t="e">
        <f>K13*C13</f>
        <v>#NAME?</v>
      </c>
      <c r="M13" s="175"/>
      <c r="N13" s="176" t="s">
        <v>23</v>
      </c>
      <c r="O13" s="26"/>
    </row>
    <row r="14" spans="1:15" s="10" customFormat="1" ht="12" hidden="1">
      <c r="A14" s="28"/>
      <c r="B14" s="29"/>
      <c r="C14" s="30">
        <f>-SUM(C15:C17)</f>
        <v>0</v>
      </c>
      <c r="D14" s="30"/>
      <c r="E14" s="31">
        <f t="shared" ref="E14:K14" si="0">-SUM(E15:E17)</f>
        <v>0</v>
      </c>
      <c r="F14" s="30">
        <f t="shared" si="0"/>
        <v>0</v>
      </c>
      <c r="G14" s="32">
        <f t="shared" si="0"/>
        <v>0</v>
      </c>
      <c r="H14" s="31">
        <f t="shared" si="0"/>
        <v>0</v>
      </c>
      <c r="I14" s="32" t="e">
        <f>-SUM(I15:I17)</f>
        <v>#NAME?</v>
      </c>
      <c r="J14" s="31" t="e">
        <f t="shared" si="0"/>
        <v>#NAME?</v>
      </c>
      <c r="K14" s="31" t="e">
        <f t="shared" si="0"/>
        <v>#NAME?</v>
      </c>
      <c r="L14" s="33"/>
      <c r="M14" s="34"/>
      <c r="N14" s="35" t="s">
        <v>24</v>
      </c>
      <c r="O14" s="36"/>
    </row>
    <row r="15" spans="1:15" s="10" customFormat="1" ht="12" hidden="1">
      <c r="A15" s="37"/>
      <c r="B15" s="29"/>
      <c r="C15" s="38"/>
      <c r="D15" s="38"/>
      <c r="E15" s="38"/>
      <c r="F15" s="39"/>
      <c r="G15" s="38"/>
      <c r="H15" s="38"/>
      <c r="I15" s="38"/>
      <c r="J15" s="38"/>
      <c r="K15" s="38"/>
      <c r="L15" s="40"/>
      <c r="M15" s="34"/>
      <c r="N15" s="35" t="s">
        <v>24</v>
      </c>
      <c r="O15" s="36"/>
    </row>
    <row r="16" spans="1:15" s="10" customFormat="1" ht="12">
      <c r="A16" s="184"/>
      <c r="B16" s="185"/>
      <c r="C16" s="186"/>
      <c r="D16" s="187"/>
      <c r="E16" s="188"/>
      <c r="F16" s="188"/>
      <c r="G16" s="189">
        <f>C16*E16</f>
        <v>0</v>
      </c>
      <c r="H16" s="189">
        <f>F16*C16</f>
        <v>0</v>
      </c>
      <c r="I16" s="189" t="e" cm="1">
        <f t="array" ref="I16">ROUND(IFERROR(VLOOKUP($M16,xxx_fam_zone_extraction_coefs,COLUMN(KMO),FALSE)*$E16,$E16*KMO)+$F16,2)</f>
        <v>#NAME?</v>
      </c>
      <c r="J16" s="189" t="e">
        <f>I16*C16</f>
        <v>#NAME?</v>
      </c>
      <c r="K16" s="189" t="e" cm="1">
        <f t="array" ref="K16">ROUND(IFERROR(VLOOKUP($M16,xxx_fam_zone_extraction_coefs,COLUMN(KPV),FALSE)*$I16,$I16*KPV),ARRONDIPVU)</f>
        <v>#NAME?</v>
      </c>
      <c r="L16" s="190"/>
      <c r="M16" s="191"/>
      <c r="N16" s="192" t="s">
        <v>25</v>
      </c>
      <c r="O16" s="36"/>
    </row>
    <row r="17" spans="1:15" s="10" customFormat="1" ht="12" hidden="1">
      <c r="A17" s="41"/>
      <c r="B17" s="42"/>
      <c r="C17" s="42"/>
      <c r="D17" s="42"/>
      <c r="E17" s="43"/>
      <c r="F17" s="44"/>
      <c r="G17" s="45"/>
      <c r="H17" s="46"/>
      <c r="I17" s="45"/>
      <c r="J17" s="46"/>
      <c r="K17" s="47"/>
      <c r="L17" s="48"/>
      <c r="M17" s="49"/>
      <c r="N17" s="50" t="s">
        <v>26</v>
      </c>
      <c r="O17" s="36"/>
    </row>
    <row r="18" spans="1:15">
      <c r="A18" s="22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5"/>
      <c r="M18" s="16"/>
      <c r="N18" s="1"/>
      <c r="O18" s="2"/>
    </row>
    <row r="19" spans="1:15" s="27" customFormat="1">
      <c r="A19" s="177"/>
      <c r="B19" s="178"/>
      <c r="C19" s="170">
        <v>1</v>
      </c>
      <c r="D19" s="171" t="s">
        <v>3</v>
      </c>
      <c r="E19" s="179">
        <f>IF(C19&lt;&gt;0,G19/C19,0)</f>
        <v>0</v>
      </c>
      <c r="F19" s="179">
        <f>IF(C19&lt;&gt;0,H19/C19,0)</f>
        <v>0</v>
      </c>
      <c r="G19" s="180">
        <f>IF(C19&lt;&gt;0,SUM(G21:G23),0)</f>
        <v>0</v>
      </c>
      <c r="H19" s="180">
        <f>IF(C19&lt;&gt;0,SUM(H21:H23),0)</f>
        <v>0</v>
      </c>
      <c r="I19" s="298" t="e">
        <f>IF(C19&lt;&gt;0,J19/C19,0)</f>
        <v>#NAME?</v>
      </c>
      <c r="J19" s="298" t="e">
        <f>IF(D19&lt;&gt;0,SUM(J21:J23),0)</f>
        <v>#NAME?</v>
      </c>
      <c r="K19" s="181" t="e">
        <f t="array" ref="K19">IF(C19&lt;&gt;0,ROUND(SUM(C21:C23*K21:K23)/C19,ARRONDIPVU),ROUND(SUM(C21:C23*K21:K23),ARRONDIPVU))</f>
        <v>#NAME?</v>
      </c>
      <c r="L19" s="182" t="e">
        <f>K19*C19</f>
        <v>#NAME?</v>
      </c>
      <c r="M19" s="183"/>
      <c r="N19" s="176" t="s">
        <v>27</v>
      </c>
      <c r="O19" s="26"/>
    </row>
    <row r="20" spans="1:15" s="10" customFormat="1" ht="12" hidden="1">
      <c r="A20" s="51"/>
      <c r="B20" s="52"/>
      <c r="C20" s="53">
        <f>-SUM(C21:C23)</f>
        <v>0</v>
      </c>
      <c r="D20" s="54"/>
      <c r="E20" s="54">
        <f t="shared" ref="E20:K20" si="1">-SUM(E21:E23)</f>
        <v>0</v>
      </c>
      <c r="F20" s="54">
        <f t="shared" si="1"/>
        <v>0</v>
      </c>
      <c r="G20" s="55">
        <f t="shared" si="1"/>
        <v>0</v>
      </c>
      <c r="H20" s="54">
        <f t="shared" si="1"/>
        <v>0</v>
      </c>
      <c r="I20" s="55" t="e">
        <f>-SUM(I21:I23)</f>
        <v>#NAME?</v>
      </c>
      <c r="J20" s="54" t="e">
        <f t="shared" si="1"/>
        <v>#NAME?</v>
      </c>
      <c r="K20" s="54" t="e">
        <f t="shared" si="1"/>
        <v>#NAME?</v>
      </c>
      <c r="L20" s="56"/>
      <c r="M20" s="57"/>
      <c r="N20" s="1" t="s">
        <v>28</v>
      </c>
      <c r="O20" s="36"/>
    </row>
    <row r="21" spans="1:15" s="10" customFormat="1" ht="12" hidden="1">
      <c r="A21" s="51"/>
      <c r="B21" s="52"/>
      <c r="C21" s="54"/>
      <c r="D21" s="54"/>
      <c r="E21" s="54"/>
      <c r="F21" s="54"/>
      <c r="G21" s="55"/>
      <c r="H21" s="54"/>
      <c r="I21" s="55"/>
      <c r="J21" s="54"/>
      <c r="K21" s="54"/>
      <c r="L21" s="56"/>
      <c r="M21" s="57"/>
      <c r="N21" s="1" t="s">
        <v>28</v>
      </c>
      <c r="O21" s="36"/>
    </row>
    <row r="22" spans="1:15" s="10" customFormat="1" ht="12">
      <c r="A22" s="193"/>
      <c r="B22" s="194"/>
      <c r="C22" s="195"/>
      <c r="D22" s="196"/>
      <c r="E22" s="197"/>
      <c r="F22" s="197"/>
      <c r="G22" s="198">
        <f>C22*E22</f>
        <v>0</v>
      </c>
      <c r="H22" s="198">
        <f>F22*C22</f>
        <v>0</v>
      </c>
      <c r="I22" s="198" t="e" cm="1">
        <f t="array" ref="I22">ROUND(IFERROR(VLOOKUP($M22,xxx_fam_zone_extraction_coefs,COLUMN(KMO),FALSE)*$E22,$E22*KMO)+$F22,2)</f>
        <v>#NAME?</v>
      </c>
      <c r="J22" s="198" t="e">
        <f>I22*C22</f>
        <v>#NAME?</v>
      </c>
      <c r="K22" s="198" t="e" cm="1">
        <f t="array" ref="K22">ROUND(IFERROR(VLOOKUP($M22,xxx_fam_zone_extraction_coefs,COLUMN(KPV),FALSE)*$I22,$I22*KPV),ARRONDIPVU)</f>
        <v>#NAME?</v>
      </c>
      <c r="L22" s="199"/>
      <c r="M22" s="200"/>
      <c r="N22" s="201" t="s">
        <v>29</v>
      </c>
      <c r="O22" s="36"/>
    </row>
    <row r="23" spans="1:15" s="10" customFormat="1" ht="12" hidden="1">
      <c r="A23" s="58"/>
      <c r="B23" s="59"/>
      <c r="C23" s="59"/>
      <c r="D23" s="59"/>
      <c r="E23" s="59"/>
      <c r="F23" s="60"/>
      <c r="G23" s="61"/>
      <c r="H23" s="62"/>
      <c r="I23" s="61"/>
      <c r="J23" s="62"/>
      <c r="K23" s="63"/>
      <c r="L23" s="48"/>
      <c r="M23" s="64"/>
      <c r="N23" s="64" t="s">
        <v>30</v>
      </c>
    </row>
    <row r="24" spans="1:15">
      <c r="A24" s="65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5"/>
      <c r="M24" s="24"/>
      <c r="N24" s="65"/>
    </row>
    <row r="26" spans="1:15">
      <c r="B26" s="68"/>
    </row>
  </sheetData>
  <sheetProtection formatCells="0" formatColumns="0"/>
  <pageMargins left="1" right="0.17" top="0.55000000000000004" bottom="0.54" header="0.4921259845" footer="0.4921259845"/>
  <pageSetup paperSize="9" scale="5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13</vt:i4>
      </vt:variant>
    </vt:vector>
  </HeadingPairs>
  <TitlesOfParts>
    <vt:vector size="14" baseType="lpstr">
      <vt:lpstr>Modele déboursé</vt:lpstr>
      <vt:lpstr>'MXLD2107-M'!CHAPITRE_VIERGE</vt:lpstr>
      <vt:lpstr>'MXLD2107-M'!ENSEMBLE_VIERGE</vt:lpstr>
      <vt:lpstr>'Modele déboursé'!Impression_des_titres</vt:lpstr>
      <vt:lpstr>'MXLD2107-M'!LIGNE_CHAPITRE_VIERGE</vt:lpstr>
      <vt:lpstr>'MXLD2107-M'!LIGNE_ENSEMBLE_VIERGE</vt:lpstr>
      <vt:lpstr>'MXLD2107-M'!LIGNE_SOUS_DETAIL_VIERGE</vt:lpstr>
      <vt:lpstr>'MXLD2107-M'!LIGNE_SOUSCHAPITRE_VIERGE</vt:lpstr>
      <vt:lpstr>'MXLD2107-M'!SOUS_DETAIL_VIERGE</vt:lpstr>
      <vt:lpstr>'MXLD2107-M'!SOUSCHAPITRE_VIERGE</vt:lpstr>
      <vt:lpstr>'Modele déboursé'!Zone_d_impression</vt:lpstr>
      <vt:lpstr>'MXLD2107-M'!ZONECOLONNE_DERNIEREFIXE</vt:lpstr>
      <vt:lpstr>'MXLD2107-M'!ZONECOLONNE_TRAMEINSERTION</vt:lpstr>
      <vt:lpstr>'MXLD2107-M'!ZONECOLONNE_TRAMEMODELE</vt:lpstr>
    </vt:vector>
  </TitlesOfParts>
  <Company>meteor-concept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BAUVENT Gilles</dc:creator>
  <cp:lastModifiedBy>Gilles BAUVENT</cp:lastModifiedBy>
  <cp:lastPrinted>2021-12-13T16:05:07Z</cp:lastPrinted>
  <dcterms:created xsi:type="dcterms:W3CDTF">1998-08-21T14:08:20Z</dcterms:created>
  <dcterms:modified xsi:type="dcterms:W3CDTF">2022-05-02T15:45:44Z</dcterms:modified>
</cp:coreProperties>
</file>