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illes\OneDrive\Documents\XlDevis\01-Modèles\XLD2101-M - Modele Mo+Fo\"/>
    </mc:Choice>
  </mc:AlternateContent>
  <xr:revisionPtr revIDLastSave="0" documentId="13_ncr:1_{68879ADB-134D-4906-8648-4F329F1FDDCD}" xr6:coauthVersionLast="47" xr6:coauthVersionMax="47" xr10:uidLastSave="{00000000-0000-0000-0000-000000000000}"/>
  <bookViews>
    <workbookView xWindow="-120" yWindow="-120" windowWidth="24240" windowHeight="13740" firstSheet="1" activeTab="1" xr2:uid="{BB41FBAE-771D-4115-9978-0945AEBE945A}"/>
  </bookViews>
  <sheets>
    <sheet name="XlMultiUsersMessages" sheetId="379" state="veryHidden" r:id="rId1"/>
    <sheet name="Modele Fo Mo" sheetId="377" r:id="rId2"/>
    <sheet name="MXLD2101-M" sheetId="378" state="veryHidden" r:id="rId3"/>
  </sheets>
  <definedNames>
    <definedName name="ARRONDIPVU" localSheetId="1">2</definedName>
    <definedName name="CHAPITRE_VIERGE" localSheetId="2">'MXLD2101-M'!$2:$6</definedName>
    <definedName name="ENSEMBLE_VIERGE" localSheetId="2">'MXLD2101-M'!$19:$23</definedName>
    <definedName name="_xlnm.Print_Titles" localSheetId="1">'Modele Fo Mo'!$1:$4</definedName>
    <definedName name="KFO" localSheetId="1" hidden="1">'Modele Fo Mo'!$K$36</definedName>
    <definedName name="KMO" localSheetId="1" hidden="1">'Modele Fo Mo'!$D$36</definedName>
    <definedName name="LIGNE_CHAPITRE_VIERGE" localSheetId="2">'MXLD2101-M'!$4:$4</definedName>
    <definedName name="LIGNE_ENSEMBLE_VIERGE" localSheetId="2">'MXLD2101-M'!$22:$22</definedName>
    <definedName name="LIGNE_SOUS_DETAIL_VIERGE" localSheetId="2">'MXLD2101-M'!$16:$16</definedName>
    <definedName name="LIGNE_SOUSCHAPITRE_VIERGE" localSheetId="2">'MXLD2101-M'!$10:$10</definedName>
    <definedName name="REFRATIO" localSheetId="1" hidden="1">'Modele Fo Mo'!$K$28</definedName>
    <definedName name="SOUS_DETAIL_VIERGE" localSheetId="2">'MXLD2101-M'!$13:$17</definedName>
    <definedName name="SOUSCHAPITRE_VIERGE" localSheetId="2">'MXLD2101-M'!$8:$11</definedName>
    <definedName name="TYPE_DOCUMENT" localSheetId="1">"Devis"</definedName>
    <definedName name="xxx_colonne_comp_derniere_colonne_fixe" localSheetId="1" hidden="1">'Modele Fo Mo'!$K:$K</definedName>
    <definedName name="xxx_CountMessages" localSheetId="0" hidden="1">0</definedName>
    <definedName name="xxx_CountUserName" localSheetId="0" hidden="1">0</definedName>
    <definedName name="xxx_fam_zone_ajustement" localSheetId="1" hidden="1">'Modele Fo Mo'!$K$40</definedName>
    <definedName name="xxx_fam_zone_extraction" localSheetId="1" hidden="1">'Modele Fo Mo'!$A$33:$K$40</definedName>
    <definedName name="xxx_fam_zone_extraction_coefs" localSheetId="1" hidden="1">'Modele Fo Mo'!$A$35:$K$36</definedName>
    <definedName name="xxx_fam_zone_force_pv" localSheetId="1" hidden="1">'Modele Fo Mo'!$J$40</definedName>
    <definedName name="xxx_fam_zone_KFo" localSheetId="1" hidden="1">'Modele Fo Mo'!$J$37</definedName>
    <definedName name="xxx_fam_zone_KMo" localSheetId="1" hidden="1">'Modele Fo Mo'!$F$37</definedName>
    <definedName name="xxx_fam_zone_ligne_insersion" localSheetId="1" hidden="1">'Modele Fo Mo'!$36:$36</definedName>
    <definedName name="xxx_fam_zone_ligne_modele" localSheetId="1" hidden="1">'Modele Fo Mo'!$35:$35</definedName>
    <definedName name="xxx_LastUpdate" localSheetId="0" hidden="1">637868385074264000</definedName>
    <definedName name="xxx_mcx_devis" hidden="1">"XLD1.0"</definedName>
    <definedName name="xxx_mcx_devis_model" localSheetId="1" hidden="1">"XLD2101-M"</definedName>
    <definedName name="xxx_mcx_hash_code" localSheetId="1" hidden="1">"577f01c46f656ff682bd297b24ed2b534928cfcd94aec5bdd90a7cc595baf7d8"</definedName>
    <definedName name="xxx_mcx_inContainer" localSheetId="1" hidden="1">"XlDevis"</definedName>
    <definedName name="xxx_mcx_password" localSheetId="1" hidden="1">""""""</definedName>
    <definedName name="xxx_mcx_zone_devis_base" localSheetId="1" hidden="1">'Modele Fo Mo'!$A$5:$L$21</definedName>
    <definedName name="xxx_mcx_zone_devis_variantes" localSheetId="1" hidden="1">'Modele Fo Mo'!$A$22:$L$26</definedName>
    <definedName name="xxx_mcx_zone_ensemble_devis" localSheetId="1" hidden="1">'Modele Fo Mo'!$A$5:$L$32</definedName>
    <definedName name="xxx_mcx_zone_setting_local_db" localSheetId="1" hidden="1">'Modele Fo Mo'!$A$42</definedName>
    <definedName name="xxx_mcx_zone_volets" localSheetId="1" hidden="1">'Modele Fo Mo'!$A$5</definedName>
    <definedName name="xxx_option_affichage_section_exclusive" localSheetId="1" hidden="1">"False"</definedName>
    <definedName name="xxx_option_affichage_totaux_haut" localSheetId="1" hidden="1">"False"</definedName>
    <definedName name="xxx_option_niveau_detail_recap" localSheetId="1" hidden="1">1</definedName>
    <definedName name="xxx_rec_zone_extraction" localSheetId="1" hidden="1">'Modele Fo Mo'!$A$27:$K$32</definedName>
    <definedName name="xxx_rec_zone_ligne_insersion" localSheetId="1" hidden="1">'Modele Fo Mo'!$30:$30</definedName>
    <definedName name="xxx_rec_zone_ligne_modele" localSheetId="1" hidden="1">'Modele Fo Mo'!$29:$29</definedName>
    <definedName name="_xlnm.Print_Area" localSheetId="1">'Modele Fo Mo'!$A$5:$L$41</definedName>
    <definedName name="ZONECOLONNE_DERNIEREFIXE" localSheetId="2">'MXLD2101-M'!$K:$K</definedName>
    <definedName name="ZONECOLONNE_TRAMEINSERTION" localSheetId="2">'MXLD2101-M'!$L:$L</definedName>
    <definedName name="ZONECOLONNE_TRAMEMODELE" localSheetId="2">'MXLD2101-M'!$B:$B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4" i="377" l="1"/>
  <c r="G14" i="377"/>
  <c r="H13" i="377"/>
  <c r="G13" i="377"/>
  <c r="H12" i="377"/>
  <c r="G12" i="377"/>
  <c r="H11" i="377"/>
  <c r="G11" i="377"/>
  <c r="H10" i="377"/>
  <c r="G10" i="377"/>
  <c r="H9" i="377"/>
  <c r="G9" i="377"/>
  <c r="H8" i="377"/>
  <c r="G8" i="377"/>
  <c r="B16" i="377"/>
  <c r="H15" i="377"/>
  <c r="G15" i="377"/>
  <c r="I22" i="378" a="1"/>
  <c r="I22" i="378" s="1"/>
  <c r="H22" i="378"/>
  <c r="H20" i="378" s="1"/>
  <c r="G22" i="378"/>
  <c r="G19" i="378" s="1"/>
  <c r="E19" i="378" s="1"/>
  <c r="F20" i="378"/>
  <c r="E20" i="378"/>
  <c r="C20" i="378"/>
  <c r="I16" i="378" a="1"/>
  <c r="I16" i="378" s="1"/>
  <c r="H16" i="378"/>
  <c r="F13" i="378" s="1"/>
  <c r="H13" i="378" s="1"/>
  <c r="G16" i="378"/>
  <c r="G14" i="378" s="1"/>
  <c r="F14" i="378"/>
  <c r="E14" i="378"/>
  <c r="C14" i="378"/>
  <c r="E13" i="378"/>
  <c r="G13" i="378" s="1"/>
  <c r="B11" i="378"/>
  <c r="I10" i="378" a="1"/>
  <c r="I10" i="378" s="1"/>
  <c r="J10" i="378" s="1"/>
  <c r="H10" i="378"/>
  <c r="H11" i="378" s="1"/>
  <c r="H8" i="378" s="1"/>
  <c r="G10" i="378"/>
  <c r="G11" i="378" s="1"/>
  <c r="G8" i="378" s="1"/>
  <c r="B5" i="378"/>
  <c r="I4" i="378" a="1"/>
  <c r="I4" i="378" s="1"/>
  <c r="J4" i="378" s="1"/>
  <c r="H4" i="378"/>
  <c r="H5" i="378" s="1"/>
  <c r="H2" i="378" s="1"/>
  <c r="G4" i="378"/>
  <c r="G5" i="378" s="1"/>
  <c r="G2" i="378" s="1"/>
  <c r="D36" i="377"/>
  <c r="I12" i="377" s="1" a="1"/>
  <c r="I12" i="377" s="1"/>
  <c r="J12" i="377" s="1"/>
  <c r="K36" i="377"/>
  <c r="F38" i="377" a="1"/>
  <c r="F38" i="377" s="1"/>
  <c r="J38" i="377" s="1"/>
  <c r="C39" i="377"/>
  <c r="K39" i="377"/>
  <c r="I40" i="377"/>
  <c r="G16" i="377" l="1"/>
  <c r="G6" i="377" s="1"/>
  <c r="G20" i="378"/>
  <c r="H19" i="378"/>
  <c r="F19" i="378" s="1"/>
  <c r="H16" i="377"/>
  <c r="H6" i="377" s="1"/>
  <c r="I9" i="377" a="1"/>
  <c r="I9" i="377" s="1"/>
  <c r="J9" i="377" s="1"/>
  <c r="I13" i="377" a="1"/>
  <c r="I13" i="377" s="1"/>
  <c r="J13" i="377" s="1"/>
  <c r="I10" i="377" a="1"/>
  <c r="I10" i="377" s="1"/>
  <c r="J10" i="377" s="1"/>
  <c r="I14" i="377" a="1"/>
  <c r="I14" i="377" s="1"/>
  <c r="J14" i="377" s="1"/>
  <c r="I15" i="377" a="1"/>
  <c r="I15" i="377" s="1"/>
  <c r="J15" i="377" s="1"/>
  <c r="I11" i="377" a="1"/>
  <c r="I11" i="377" s="1"/>
  <c r="J11" i="377" s="1"/>
  <c r="I8" i="377" a="1"/>
  <c r="I8" i="377" s="1"/>
  <c r="J8" i="377" s="1"/>
  <c r="H14" i="378"/>
  <c r="B29" i="377"/>
  <c r="J5" i="378"/>
  <c r="J2" i="378"/>
  <c r="I14" i="378"/>
  <c r="I13" i="378" a="1"/>
  <c r="I13" i="378" s="1"/>
  <c r="J13" i="378" s="1"/>
  <c r="J11" i="378"/>
  <c r="J8" i="378"/>
  <c r="I20" i="378"/>
  <c r="I19" i="378" a="1"/>
  <c r="I19" i="378" s="1"/>
  <c r="J19" i="378" s="1"/>
  <c r="D35" i="377"/>
  <c r="K35" i="377"/>
  <c r="J16" i="377" l="1"/>
  <c r="J6" i="377" s="1"/>
  <c r="G25" i="377"/>
  <c r="H25" i="377"/>
  <c r="H29" i="377" l="1"/>
  <c r="G29" i="377"/>
  <c r="J25" i="377"/>
  <c r="J29" i="377" l="1"/>
  <c r="K29" i="377" s="1"/>
  <c r="G20" i="377"/>
  <c r="H20" i="377"/>
  <c r="J20" i="377" l="1"/>
  <c r="G37" i="377"/>
  <c r="G39" i="377" s="1"/>
  <c r="G31" i="377"/>
  <c r="H37" i="377"/>
  <c r="H39" i="377" s="1"/>
  <c r="H31" i="377"/>
  <c r="J31" i="377" l="1"/>
  <c r="K31" i="377" s="1"/>
  <c r="J39" i="37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<sst xmlns="http://schemas.openxmlformats.org/spreadsheetml/2006/main" count="121" uniqueCount="88">
  <si>
    <t xml:space="preserve">Sous-Chap. </t>
  </si>
  <si>
    <t>Famille</t>
  </si>
  <si>
    <t>U</t>
  </si>
  <si>
    <t>ens</t>
  </si>
  <si>
    <t>LIBELLE</t>
  </si>
  <si>
    <t>QTE</t>
  </si>
  <si>
    <t xml:space="preserve">R E C A P I T U L A T I F </t>
  </si>
  <si>
    <t xml:space="preserve"> </t>
  </si>
  <si>
    <t>TOTAL GENERAL HT en Euros</t>
  </si>
  <si>
    <t>I</t>
  </si>
  <si>
    <t xml:space="preserve">Chap. </t>
  </si>
  <si>
    <t>1</t>
  </si>
  <si>
    <t>TOTAL GENERAL VARIANTES HT en Euros</t>
  </si>
  <si>
    <t>FD</t>
  </si>
  <si>
    <t>LR</t>
  </si>
  <si>
    <t>CT</t>
  </si>
  <si>
    <t>CM</t>
  </si>
  <si>
    <t>CL</t>
  </si>
  <si>
    <t>CF</t>
  </si>
  <si>
    <t>ST</t>
  </si>
  <si>
    <t>SM</t>
  </si>
  <si>
    <t>SL</t>
  </si>
  <si>
    <t>SF</t>
  </si>
  <si>
    <t>DT</t>
  </si>
  <si>
    <t>DM</t>
  </si>
  <si>
    <t>DL</t>
  </si>
  <si>
    <t>DF</t>
  </si>
  <si>
    <t>ET</t>
  </si>
  <si>
    <t>EM</t>
  </si>
  <si>
    <t>EL</t>
  </si>
  <si>
    <t>EF</t>
  </si>
  <si>
    <t>CN</t>
  </si>
  <si>
    <t>CT0</t>
  </si>
  <si>
    <t>CL1</t>
  </si>
  <si>
    <t>V A R I A N T E S</t>
  </si>
  <si>
    <t>Pour mettre à jour le tableau d'extraction, cliquer sur la zone</t>
  </si>
  <si>
    <t>K sup.</t>
  </si>
  <si>
    <t>Autres</t>
  </si>
  <si>
    <t>K Mo:</t>
  </si>
  <si>
    <t>Q</t>
  </si>
  <si>
    <t>MO</t>
  </si>
  <si>
    <t>FO</t>
  </si>
  <si>
    <t>KMO</t>
  </si>
  <si>
    <t>KFO</t>
  </si>
  <si>
    <t>KMOS</t>
  </si>
  <si>
    <t>TKMO</t>
  </si>
  <si>
    <t>TKFO</t>
  </si>
  <si>
    <t>KFOS</t>
  </si>
  <si>
    <t>CODE</t>
  </si>
  <si>
    <t>TD</t>
  </si>
  <si>
    <t>TV</t>
  </si>
  <si>
    <t>TR</t>
  </si>
  <si>
    <t xml:space="preserve"> --&gt;</t>
  </si>
  <si>
    <t xml:space="preserve"> ---&gt;</t>
  </si>
  <si>
    <t xml:space="preserve"> ----&gt;</t>
  </si>
  <si>
    <t xml:space="preserve"> -----&gt;</t>
  </si>
  <si>
    <t>+</t>
  </si>
  <si>
    <t>Code</t>
  </si>
  <si>
    <t>Désignation</t>
  </si>
  <si>
    <t>Pv T</t>
  </si>
  <si>
    <t>Pv u</t>
  </si>
  <si>
    <t>Mo u</t>
  </si>
  <si>
    <t>Mo T</t>
  </si>
  <si>
    <t>MOU</t>
  </si>
  <si>
    <t>FOU</t>
  </si>
  <si>
    <t>MOT</t>
  </si>
  <si>
    <t>FOT</t>
  </si>
  <si>
    <t>PVU</t>
  </si>
  <si>
    <t>PVT</t>
  </si>
  <si>
    <t>FAM</t>
  </si>
  <si>
    <t>REP</t>
  </si>
  <si>
    <t>ZF</t>
  </si>
  <si>
    <t>ZM</t>
  </si>
  <si>
    <t>TABLEAUX COFFICIENTS / FAMILLES</t>
  </si>
  <si>
    <t>Ratio surface :</t>
  </si>
  <si>
    <t>Mo totale par famille</t>
  </si>
  <si>
    <t>Coef Mo</t>
  </si>
  <si>
    <t>Q par famille</t>
  </si>
  <si>
    <t>Fo u</t>
  </si>
  <si>
    <t>Fo T</t>
  </si>
  <si>
    <t>Coef. supplémentaire appliqué sur coef. général ou coef. Forcé sur Fo</t>
  </si>
  <si>
    <t>Coef Fo</t>
  </si>
  <si>
    <t>K Fo :</t>
  </si>
  <si>
    <t>Fo totale par famille</t>
  </si>
  <si>
    <t>Coef. supplémentaire appliqué sur coef. général Mo ou coef. Forcé sur Mo</t>
  </si>
  <si>
    <t/>
  </si>
  <si>
    <t>{"FilesDBUsedList":[],"DBDefault":"ELE"}</t>
  </si>
  <si>
    <t>Devis : MODELE FO 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</si>
</sst>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_-* #,##0.00\ &quot;F&quot;_-;\-* #,##0.00\ &quot;F&quot;_-;_-* &quot;-&quot;??\ &quot;F&quot;_-;_-@_-"/>
    <numFmt numFmtId="167" formatCode="_-* #,##0.00\ _F_-;\-* #,##0.00\ _F_-;_-* &quot;-&quot;??\ _F_-;_-@_-"/>
    <numFmt numFmtId="168" formatCode="&quot;$-&quot;00"/>
    <numFmt numFmtId="169" formatCode="&quot;&quot;"/>
    <numFmt numFmtId="170" formatCode="#,##0.00\ _F"/>
    <numFmt numFmtId="171" formatCode="[$-F800]dddd\,\ mmmm\ dd\,\ yyyy"/>
    <numFmt numFmtId="172" formatCode="#,##0.00\ &quot;€&quot;"/>
    <numFmt numFmtId="173" formatCode="_-* #,##0.00\ _F_-;\-* #,##0.00\ _F_-;_-* \-??\ _F_-;_-@_-"/>
    <numFmt numFmtId="174" formatCode="_-* #,##0.00\ [$€]_-;\-* #,##0.00\ [$€]_-;_-* &quot;-&quot;??\ [$€]_-;_-@_-"/>
    <numFmt numFmtId="175" formatCode="#,##0.00\ [$€];[Red]\-#,##0.00\ [$€]"/>
    <numFmt numFmtId="176" formatCode="0.0000"/>
    <numFmt numFmtId="177" formatCode="#,##0.000000"/>
    <numFmt numFmtId="178" formatCode="&quot;oui&quot;;&quot;non&quot;"/>
    <numFmt numFmtId="179" formatCode="#,##0.000000_ ;\-#,##0.000000\ "/>
    <numFmt numFmtId="180" formatCode="#,###&quot;m²&quot;"/>
    <numFmt numFmtId="181" formatCode="#,##0.00&quot;€/m²&quot;"/>
  </numFmts>
  <fonts count="100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Geneva"/>
    </font>
    <font>
      <b/>
      <sz val="9"/>
      <color indexed="10"/>
      <name val="Times New Roman"/>
      <family val="1"/>
    </font>
    <font>
      <sz val="10"/>
      <name val="Arial"/>
      <family val="2"/>
    </font>
    <font>
      <b/>
      <u/>
      <sz val="11"/>
      <name val="Arial"/>
      <family val="2"/>
    </font>
    <font>
      <b/>
      <sz val="14"/>
      <name val="Arial"/>
      <family val="2"/>
    </font>
    <font>
      <sz val="9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2"/>
      <color indexed="12"/>
      <name val="Arial"/>
      <family val="2"/>
    </font>
    <font>
      <b/>
      <sz val="11"/>
      <color indexed="17"/>
      <name val="Arial"/>
      <family val="2"/>
    </font>
    <font>
      <b/>
      <sz val="10"/>
      <color indexed="25"/>
      <name val="Arial"/>
      <family val="2"/>
    </font>
    <font>
      <b/>
      <sz val="16"/>
      <color indexed="12"/>
      <name val="Arial"/>
      <family val="2"/>
    </font>
    <font>
      <b/>
      <sz val="12"/>
      <color indexed="12"/>
      <name val="Arial Narrow"/>
      <family val="2"/>
    </font>
    <font>
      <b/>
      <sz val="11"/>
      <color indexed="17"/>
      <name val="Arial Narrow"/>
      <family val="2"/>
    </font>
    <font>
      <b/>
      <sz val="10"/>
      <color indexed="60"/>
      <name val="Arial Narrow"/>
      <family val="2"/>
    </font>
    <font>
      <b/>
      <sz val="10"/>
      <name val="Arial Narrow"/>
      <family val="2"/>
    </font>
    <font>
      <b/>
      <sz val="14"/>
      <color indexed="33"/>
      <name val="Arial"/>
      <family val="2"/>
    </font>
    <font>
      <b/>
      <sz val="14"/>
      <name val="Times New Roman"/>
      <family val="1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color rgb="FF131722"/>
      <name val="Calibri Light"/>
      <family val="2"/>
    </font>
    <font>
      <sz val="9"/>
      <color rgb="FF131722"/>
      <name val="Calibri Light"/>
      <family val="2"/>
    </font>
    <font>
      <b/>
      <sz val="11"/>
      <color theme="0"/>
      <name val="Calibri Light"/>
      <family val="2"/>
    </font>
    <font>
      <b/>
      <sz val="10"/>
      <color rgb="FF131722"/>
      <name val="Calibri Light"/>
      <family val="2"/>
    </font>
    <font>
      <b/>
      <i/>
      <sz val="10"/>
      <color rgb="FF131722"/>
      <name val="Calibri Light"/>
      <family val="2"/>
    </font>
    <font>
      <i/>
      <sz val="10"/>
      <color rgb="FF131722"/>
      <name val="Calibri Light"/>
      <family val="2"/>
    </font>
    <font>
      <sz val="9"/>
      <name val="Calibri Light"/>
      <family val="2"/>
    </font>
    <font>
      <sz val="10"/>
      <name val="Calibri Light"/>
      <family val="2"/>
    </font>
    <font>
      <b/>
      <sz val="16"/>
      <color theme="0"/>
      <name val="Calibri Light"/>
      <family val="2"/>
    </font>
    <font>
      <sz val="11"/>
      <color theme="0"/>
      <name val="Calibri Light"/>
      <family val="2"/>
    </font>
    <font>
      <sz val="9"/>
      <color indexed="9"/>
      <name val="Calibri Light"/>
      <family val="2"/>
    </font>
    <font>
      <sz val="9"/>
      <color indexed="8"/>
      <name val="Calibri Light"/>
      <family val="2"/>
    </font>
    <font>
      <sz val="8"/>
      <name val="Calibri Light"/>
      <family val="2"/>
    </font>
    <font>
      <b/>
      <sz val="14"/>
      <color theme="0"/>
      <name val="Calibri Light"/>
      <family val="2"/>
    </font>
    <font>
      <sz val="9"/>
      <color indexed="12"/>
      <name val="Calibri Light"/>
      <family val="2"/>
    </font>
    <font>
      <i/>
      <sz val="8"/>
      <color rgb="FFFF0000"/>
      <name val="Calibri Light"/>
      <family val="2"/>
    </font>
    <font>
      <i/>
      <sz val="8"/>
      <name val="Calibri Light"/>
      <family val="2"/>
    </font>
    <font>
      <sz val="9"/>
      <color indexed="48"/>
      <name val="Calibri Light"/>
      <family val="2"/>
    </font>
    <font>
      <sz val="9"/>
      <color indexed="53"/>
      <name val="Calibri Light"/>
      <family val="2"/>
    </font>
    <font>
      <sz val="9"/>
      <color indexed="10"/>
      <name val="Calibri Light"/>
      <family val="2"/>
    </font>
    <font>
      <b/>
      <sz val="10"/>
      <name val="Calibri Light"/>
      <family val="2"/>
    </font>
    <font>
      <sz val="14"/>
      <color theme="0"/>
      <name val="Calibri Light"/>
      <family val="2"/>
    </font>
    <font>
      <b/>
      <sz val="24"/>
      <color theme="0"/>
      <name val="Calibri Light"/>
      <family val="2"/>
    </font>
    <font>
      <b/>
      <sz val="9"/>
      <name val="Calibri Light"/>
      <family val="2"/>
    </font>
    <font>
      <b/>
      <sz val="9"/>
      <color indexed="10"/>
      <name val="Calibri Light"/>
      <family val="2"/>
    </font>
    <font>
      <b/>
      <sz val="10"/>
      <color indexed="10"/>
      <name val="Calibri Light"/>
      <family val="2"/>
    </font>
    <font>
      <sz val="18"/>
      <name val="Calibri Light"/>
      <family val="2"/>
    </font>
    <font>
      <b/>
      <sz val="8"/>
      <name val="Calibri Light"/>
      <family val="2"/>
    </font>
    <font>
      <b/>
      <sz val="20"/>
      <color indexed="10"/>
      <name val="Calibri Light"/>
      <family val="2"/>
    </font>
    <font>
      <b/>
      <sz val="11"/>
      <name val="Calibri Light"/>
      <family val="2"/>
    </font>
    <font>
      <i/>
      <sz val="9"/>
      <name val="Calibri Light"/>
      <family val="2"/>
    </font>
    <font>
      <i/>
      <sz val="20"/>
      <name val="Calibri Light"/>
      <family val="2"/>
    </font>
    <font>
      <sz val="20"/>
      <name val="Calibri Light"/>
      <family val="2"/>
    </font>
    <font>
      <b/>
      <sz val="11"/>
      <color indexed="10"/>
      <name val="Calibri Light"/>
      <family val="2"/>
    </font>
    <font>
      <sz val="9"/>
      <color rgb="FFF0F0F0"/>
      <name val="Calibri Light"/>
      <family val="2"/>
    </font>
    <font>
      <b/>
      <sz val="10"/>
      <color rgb="FFF0F0F0"/>
      <name val="Calibri Light"/>
      <family val="2"/>
    </font>
    <font>
      <sz val="10"/>
      <color rgb="FFF0F0F0"/>
      <name val="Calibri Light"/>
      <family val="2"/>
    </font>
    <font>
      <sz val="10"/>
      <color rgb="FF262626"/>
      <name val="Calibri Light"/>
      <family val="2"/>
    </font>
    <font>
      <sz val="16"/>
      <color rgb="FF262626"/>
      <name val="Calibri Light"/>
      <family val="2"/>
    </font>
    <font>
      <sz val="16"/>
      <name val="Calibri Light"/>
      <family val="2"/>
    </font>
    <font>
      <sz val="14"/>
      <color rgb="FF131722"/>
      <name val="Calibri Light"/>
      <family val="2"/>
    </font>
    <font>
      <sz val="12"/>
      <color rgb="FF131722"/>
      <name val="Calibri Light"/>
      <family val="2"/>
    </font>
    <font>
      <sz val="8"/>
      <color rgb="FF2196F3"/>
      <name val="Calibri Light"/>
      <family val="2"/>
    </font>
    <font>
      <sz val="8"/>
      <color rgb="FFEF5350"/>
      <name val="Calibri Light"/>
      <family val="2"/>
    </font>
    <font>
      <b/>
      <sz val="10"/>
      <color rgb="FF21242C"/>
      <name val="Calibri Light"/>
      <family val="2"/>
    </font>
    <font>
      <sz val="9"/>
      <color rgb="FF21242C"/>
      <name val="Calibri Light"/>
      <family val="2"/>
    </font>
    <font>
      <sz val="8"/>
      <color rgb="FF21242C"/>
      <name val="Calibri Light"/>
      <family val="2"/>
    </font>
    <font>
      <sz val="10"/>
      <color rgb="FF21242C"/>
      <name val="Calibri Light"/>
      <family val="2"/>
    </font>
    <font>
      <sz val="18"/>
      <color rgb="FF21242C"/>
      <name val="Calibri Light"/>
      <family val="2"/>
    </font>
    <font>
      <sz val="11"/>
      <name val="Calibri Light"/>
      <family val="2"/>
    </font>
    <font>
      <sz val="10"/>
      <color theme="0"/>
      <name val="Calibri Light"/>
      <family val="2"/>
    </font>
    <font>
      <sz val="10"/>
      <color rgb="FFE1E4EC"/>
      <name val="Calibri Light"/>
      <family val="2"/>
    </font>
    <font>
      <sz val="12"/>
      <color rgb="FFF0F0F0"/>
      <name val="Calibri Light"/>
      <family val="2"/>
    </font>
    <font>
      <sz val="10"/>
      <color rgb="FFFF0000"/>
      <name val="Calibri Light"/>
      <family val="2"/>
    </font>
    <font>
      <sz val="10"/>
      <color rgb="FF00B050"/>
      <name val="Calibri Light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i/>
      <sz val="10"/>
      <name val="Calibri Light"/>
      <family val="2"/>
    </font>
    <font>
      <b/>
      <sz val="12"/>
      <color theme="0"/>
      <name val="Calibri Light"/>
      <family val="2"/>
    </font>
  </fonts>
  <fills count="4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0F0F0"/>
        <bgColor indexed="64"/>
      </patternFill>
    </fill>
    <fill>
      <patternFill patternType="solid">
        <fgColor rgb="FF262626"/>
        <bgColor indexed="64"/>
      </patternFill>
    </fill>
    <fill>
      <patternFill patternType="solid">
        <fgColor rgb="FFF47023"/>
        <bgColor indexed="64"/>
      </patternFill>
    </fill>
    <fill>
      <patternFill patternType="solid">
        <fgColor rgb="FF21242C"/>
        <bgColor indexed="64"/>
      </patternFill>
    </fill>
    <fill>
      <patternFill patternType="solid">
        <fgColor rgb="FFE1E4EC"/>
        <bgColor indexed="64"/>
      </patternFill>
    </fill>
    <fill>
      <patternFill patternType="solid">
        <fgColor rgb="FF2196F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373A87"/>
        <bgColor indexed="64"/>
      </patternFill>
    </fill>
    <fill>
      <patternFill patternType="solid">
        <fgColor rgb="FF23769E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</borders>
  <cellStyleXfs count="98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32" fillId="1" borderId="1" applyNumberFormat="0" applyFont="0" applyFill="0" applyBorder="0">
      <alignment horizontal="left" vertical="center" wrapText="1"/>
    </xf>
    <xf numFmtId="16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5" fontId="3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10" fillId="0" borderId="0" applyFill="0" applyBorder="0" applyAlignment="0" applyProtection="0"/>
    <xf numFmtId="165" fontId="3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40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3" fillId="20" borderId="0" applyNumberFormat="0" applyBorder="0" applyAlignment="0" applyProtection="0"/>
    <xf numFmtId="0" fontId="3" fillId="0" borderId="0"/>
    <xf numFmtId="0" fontId="7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9" fontId="3" fillId="0" borderId="0" applyFont="0" applyFill="0" applyBorder="0" applyAlignment="0" applyProtection="0"/>
    <xf numFmtId="0" fontId="14" fillId="4" borderId="0" applyNumberFormat="0" applyBorder="0" applyAlignment="0" applyProtection="0"/>
    <xf numFmtId="0" fontId="15" fillId="21" borderId="2" applyNumberFormat="0" applyAlignment="0" applyProtection="0"/>
    <xf numFmtId="0" fontId="3" fillId="0" borderId="0" applyNumberFormat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" fontId="9" fillId="0" borderId="0" applyFill="0" applyBorder="0" applyProtection="0">
      <alignment horizontal="left" vertical="center"/>
    </xf>
    <xf numFmtId="1" fontId="8" fillId="0" borderId="0" applyFill="0" applyBorder="0" applyProtection="0">
      <alignment horizontal="left" vertical="center"/>
    </xf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Border="0" applyProtection="0">
      <alignment horizontal="left" vertical="center"/>
    </xf>
    <xf numFmtId="0" fontId="24" fillId="0" borderId="0" applyNumberFormat="0" applyFill="0" applyBorder="0" applyProtection="0">
      <alignment horizontal="left" vertical="center"/>
    </xf>
    <xf numFmtId="0" fontId="25" fillId="0" borderId="0" applyNumberFormat="0" applyFill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26" fillId="0" borderId="0">
      <alignment horizontal="left" vertical="center"/>
    </xf>
    <xf numFmtId="0" fontId="21" fillId="0" borderId="6" applyNumberFormat="0" applyFill="0" applyAlignment="0" applyProtection="0"/>
    <xf numFmtId="0" fontId="6" fillId="0" borderId="7" applyNumberFormat="0">
      <alignment horizontal="left" vertical="center"/>
      <protection locked="0"/>
    </xf>
    <xf numFmtId="0" fontId="6" fillId="0" borderId="7" applyNumberFormat="0">
      <alignment horizontal="left" vertical="center"/>
      <protection locked="0"/>
    </xf>
    <xf numFmtId="0" fontId="27" fillId="0" borderId="0" applyNumberFormat="0" applyFill="0" applyProtection="0">
      <alignment horizontal="left" vertical="center"/>
    </xf>
    <xf numFmtId="0" fontId="28" fillId="0" borderId="0" applyNumberFormat="0" applyFill="0" applyBorder="0" applyProtection="0">
      <alignment horizontal="left" vertical="center"/>
    </xf>
    <xf numFmtId="0" fontId="29" fillId="0" borderId="0" applyNumberFormat="0" applyFill="0" applyBorder="0" applyProtection="0">
      <alignment horizontal="left" vertical="center"/>
    </xf>
    <xf numFmtId="0" fontId="30" fillId="0" borderId="0" applyNumberFormat="0" applyFill="0" applyBorder="0" applyProtection="0">
      <alignment horizontal="left" vertical="center"/>
    </xf>
    <xf numFmtId="0" fontId="31" fillId="0" borderId="0" applyNumberFormat="0" applyBorder="0" applyProtection="0">
      <alignment horizontal="left" vertical="center"/>
    </xf>
    <xf numFmtId="0" fontId="22" fillId="22" borderId="8" applyNumberFormat="0" applyAlignment="0" applyProtection="0"/>
    <xf numFmtId="0" fontId="35" fillId="31" borderId="0" applyNumberFormat="0" applyBorder="0" applyAlignment="0" applyProtection="0"/>
    <xf numFmtId="0" fontId="36" fillId="32" borderId="22" applyNumberFormat="0" applyAlignment="0" applyProtection="0"/>
    <xf numFmtId="0" fontId="37" fillId="33" borderId="22" applyNumberFormat="0" applyAlignment="0" applyProtection="0"/>
    <xf numFmtId="0" fontId="38" fillId="0" borderId="23" applyNumberFormat="0" applyFill="0" applyAlignment="0" applyProtection="0"/>
    <xf numFmtId="0" fontId="39" fillId="0" borderId="0" applyNumberFormat="0" applyFill="0" applyBorder="0" applyAlignment="0" applyProtection="0"/>
    <xf numFmtId="0" fontId="40" fillId="34" borderId="24" applyNumberFormat="0" applyFont="0" applyAlignment="0" applyProtection="0"/>
    <xf numFmtId="0" fontId="1" fillId="0" borderId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7" fillId="41" borderId="44">
      <alignment horizontal="center" vertical="center"/>
    </xf>
    <xf numFmtId="0" fontId="96" fillId="0" borderId="0"/>
    <xf numFmtId="0" fontId="97" fillId="41" borderId="52">
      <alignment horizontal="center" vertical="center"/>
    </xf>
    <xf numFmtId="0" fontId="6" fillId="0" borderId="48" applyNumberFormat="0">
      <alignment horizontal="left" vertical="center"/>
      <protection locked="0"/>
    </xf>
    <xf numFmtId="0" fontId="6" fillId="0" borderId="59" applyNumberFormat="0">
      <alignment horizontal="left" vertical="center"/>
      <protection locked="0"/>
    </xf>
    <xf numFmtId="0" fontId="97" fillId="41" borderId="58">
      <alignment horizontal="center" vertical="center"/>
    </xf>
  </cellStyleXfs>
  <cellXfs count="359">
    <xf numFmtId="0" fontId="0" fillId="0" borderId="0" xfId="0"/>
    <xf numFmtId="0" fontId="57" fillId="0" borderId="0" xfId="31" applyNumberFormat="1" applyFont="1" applyFill="1" applyBorder="1" applyAlignment="1" applyProtection="1">
      <alignment horizontal="right" vertical="center"/>
      <protection hidden="1"/>
    </xf>
    <xf numFmtId="0" fontId="47" fillId="0" borderId="9" xfId="31" applyNumberFormat="1" applyFont="1" applyBorder="1" applyAlignment="1" applyProtection="1">
      <protection hidden="1"/>
    </xf>
    <xf numFmtId="169" fontId="65" fillId="0" borderId="28" xfId="31" applyNumberFormat="1" applyFont="1" applyBorder="1" applyAlignment="1">
      <alignment horizontal="center"/>
    </xf>
    <xf numFmtId="4" fontId="65" fillId="0" borderId="28" xfId="38" applyNumberFormat="1" applyFont="1" applyBorder="1" applyAlignment="1" applyProtection="1">
      <alignment horizontal="right"/>
      <protection hidden="1"/>
    </xf>
    <xf numFmtId="4" fontId="65" fillId="0" borderId="28" xfId="38" applyNumberFormat="1" applyFont="1" applyBorder="1" applyAlignment="1">
      <alignment horizontal="right"/>
    </xf>
    <xf numFmtId="167" fontId="47" fillId="0" borderId="28" xfId="31" applyFont="1" applyBorder="1"/>
    <xf numFmtId="168" fontId="53" fillId="0" borderId="0" xfId="31" applyNumberFormat="1" applyFont="1" applyBorder="1" applyAlignment="1" applyProtection="1">
      <alignment horizontal="center"/>
      <protection hidden="1"/>
    </xf>
    <xf numFmtId="167" fontId="53" fillId="0" borderId="0" xfId="31" applyFont="1" applyBorder="1" applyAlignment="1" applyProtection="1">
      <alignment horizontal="justify" wrapText="1"/>
      <protection hidden="1"/>
    </xf>
    <xf numFmtId="169" fontId="53" fillId="0" borderId="0" xfId="31" applyNumberFormat="1" applyFont="1" applyBorder="1" applyAlignment="1" applyProtection="1">
      <alignment horizontal="right"/>
      <protection hidden="1"/>
    </xf>
    <xf numFmtId="4" fontId="53" fillId="0" borderId="0" xfId="31" applyNumberFormat="1" applyFont="1" applyBorder="1" applyAlignment="1" applyProtection="1">
      <alignment horizontal="right"/>
      <protection hidden="1"/>
    </xf>
    <xf numFmtId="0" fontId="61" fillId="0" borderId="18" xfId="31" applyNumberFormat="1" applyFont="1" applyFill="1" applyBorder="1" applyAlignment="1" applyProtection="1">
      <alignment horizontal="center" vertical="center"/>
      <protection hidden="1"/>
    </xf>
    <xf numFmtId="4" fontId="48" fillId="0" borderId="19" xfId="38" applyNumberFormat="1" applyFont="1" applyFill="1" applyBorder="1" applyAlignment="1" applyProtection="1">
      <alignment horizontal="left" vertical="center"/>
    </xf>
    <xf numFmtId="4" fontId="48" fillId="0" borderId="19" xfId="39" applyNumberFormat="1" applyFont="1" applyFill="1" applyBorder="1" applyAlignment="1" applyProtection="1">
      <alignment horizontal="left" vertical="center"/>
      <protection hidden="1"/>
    </xf>
    <xf numFmtId="170" fontId="67" fillId="0" borderId="20" xfId="31" applyNumberFormat="1" applyFont="1" applyFill="1" applyBorder="1" applyAlignment="1" applyProtection="1">
      <alignment horizontal="left" vertical="center"/>
      <protection hidden="1"/>
    </xf>
    <xf numFmtId="4" fontId="61" fillId="0" borderId="21" xfId="31" applyNumberFormat="1" applyFont="1" applyFill="1" applyBorder="1" applyAlignment="1" applyProtection="1">
      <alignment horizontal="right" vertical="center"/>
      <protection hidden="1"/>
    </xf>
    <xf numFmtId="169" fontId="65" fillId="0" borderId="0" xfId="31" applyNumberFormat="1" applyFont="1" applyFill="1" applyBorder="1" applyAlignment="1" applyProtection="1">
      <alignment horizontal="center" vertical="center"/>
      <protection hidden="1"/>
    </xf>
    <xf numFmtId="40" fontId="66" fillId="0" borderId="0" xfId="38" applyFont="1" applyFill="1" applyBorder="1" applyAlignment="1" applyProtection="1">
      <alignment horizontal="left" vertical="center"/>
      <protection hidden="1"/>
    </xf>
    <xf numFmtId="3" fontId="47" fillId="0" borderId="0" xfId="38" applyNumberFormat="1" applyFont="1" applyFill="1" applyBorder="1" applyAlignment="1" applyProtection="1">
      <alignment horizontal="right"/>
      <protection hidden="1"/>
    </xf>
    <xf numFmtId="4" fontId="68" fillId="0" borderId="0" xfId="31" applyNumberFormat="1" applyFont="1" applyBorder="1" applyAlignment="1" applyProtection="1">
      <alignment horizontal="center" vertical="center"/>
      <protection hidden="1"/>
    </xf>
    <xf numFmtId="4" fontId="47" fillId="0" borderId="0" xfId="38" applyNumberFormat="1" applyFont="1" applyFill="1" applyBorder="1" applyAlignment="1" applyProtection="1">
      <alignment horizontal="right"/>
      <protection hidden="1"/>
    </xf>
    <xf numFmtId="4" fontId="69" fillId="0" borderId="0" xfId="38" applyNumberFormat="1" applyFont="1" applyFill="1" applyBorder="1" applyAlignment="1" applyProtection="1">
      <alignment horizontal="right" vertical="center"/>
      <protection hidden="1"/>
    </xf>
    <xf numFmtId="170" fontId="69" fillId="0" borderId="0" xfId="31" applyNumberFormat="1" applyFont="1" applyFill="1" applyBorder="1" applyAlignment="1" applyProtection="1">
      <alignment horizontal="right" vertical="center"/>
      <protection hidden="1"/>
    </xf>
    <xf numFmtId="167" fontId="47" fillId="0" borderId="0" xfId="31" applyFont="1" applyBorder="1" applyProtection="1">
      <protection hidden="1"/>
    </xf>
    <xf numFmtId="0" fontId="71" fillId="0" borderId="0" xfId="31" applyNumberFormat="1" applyFont="1" applyBorder="1" applyAlignment="1" applyProtection="1">
      <alignment horizontal="center"/>
      <protection hidden="1"/>
    </xf>
    <xf numFmtId="4" fontId="57" fillId="0" borderId="0" xfId="31" applyNumberFormat="1" applyFont="1" applyBorder="1" applyProtection="1">
      <protection hidden="1"/>
    </xf>
    <xf numFmtId="167" fontId="73" fillId="0" borderId="0" xfId="31" applyFont="1" applyBorder="1" applyProtection="1">
      <protection hidden="1"/>
    </xf>
    <xf numFmtId="0" fontId="47" fillId="0" borderId="0" xfId="31" applyNumberFormat="1" applyFont="1" applyBorder="1" applyAlignment="1" applyProtection="1">
      <alignment horizontal="center"/>
      <protection hidden="1"/>
    </xf>
    <xf numFmtId="167" fontId="47" fillId="0" borderId="0" xfId="31" applyFont="1" applyProtection="1">
      <protection hidden="1"/>
    </xf>
    <xf numFmtId="169" fontId="47" fillId="0" borderId="0" xfId="31" applyNumberFormat="1" applyFont="1" applyBorder="1" applyAlignment="1">
      <alignment horizontal="center"/>
    </xf>
    <xf numFmtId="167" fontId="47" fillId="0" borderId="0" xfId="31" applyFont="1"/>
    <xf numFmtId="170" fontId="63" fillId="38" borderId="32" xfId="31" applyNumberFormat="1" applyFont="1" applyFill="1" applyBorder="1" applyAlignment="1" applyProtection="1">
      <alignment horizontal="centerContinuous"/>
      <protection hidden="1"/>
    </xf>
    <xf numFmtId="170" fontId="54" fillId="38" borderId="32" xfId="31" applyNumberFormat="1" applyFont="1" applyFill="1" applyBorder="1" applyAlignment="1" applyProtection="1">
      <alignment horizontal="centerContinuous"/>
      <protection hidden="1"/>
    </xf>
    <xf numFmtId="0" fontId="85" fillId="0" borderId="18" xfId="31" applyNumberFormat="1" applyFont="1" applyFill="1" applyBorder="1" applyAlignment="1" applyProtection="1">
      <alignment horizontal="center" vertical="center"/>
      <protection hidden="1"/>
    </xf>
    <xf numFmtId="4" fontId="88" fillId="0" borderId="19" xfId="38" applyNumberFormat="1" applyFont="1" applyFill="1" applyBorder="1" applyAlignment="1" applyProtection="1">
      <alignment horizontal="left" vertical="center"/>
      <protection locked="0"/>
    </xf>
    <xf numFmtId="4" fontId="88" fillId="0" borderId="19" xfId="39" applyNumberFormat="1" applyFont="1" applyFill="1" applyBorder="1" applyAlignment="1" applyProtection="1">
      <alignment horizontal="left" vertical="center"/>
      <protection hidden="1"/>
    </xf>
    <xf numFmtId="170" fontId="89" fillId="0" borderId="20" xfId="31" applyNumberFormat="1" applyFont="1" applyFill="1" applyBorder="1" applyAlignment="1" applyProtection="1">
      <alignment horizontal="left" vertical="center"/>
      <protection hidden="1"/>
    </xf>
    <xf numFmtId="4" fontId="85" fillId="0" borderId="21" xfId="31" applyNumberFormat="1" applyFont="1" applyFill="1" applyBorder="1" applyAlignment="1" applyProtection="1">
      <alignment horizontal="right" vertical="center"/>
      <protection hidden="1"/>
    </xf>
    <xf numFmtId="4" fontId="88" fillId="0" borderId="19" xfId="38" applyNumberFormat="1" applyFont="1" applyFill="1" applyBorder="1" applyAlignment="1" applyProtection="1">
      <alignment horizontal="left" vertical="center"/>
    </xf>
    <xf numFmtId="167" fontId="88" fillId="0" borderId="0" xfId="31" applyFont="1" applyBorder="1" applyProtection="1">
      <protection hidden="1"/>
    </xf>
    <xf numFmtId="0" fontId="78" fillId="38" borderId="1" xfId="31" applyNumberFormat="1" applyFont="1" applyFill="1" applyBorder="1" applyAlignment="1" applyProtection="1">
      <alignment horizontal="center" vertical="center"/>
      <protection hidden="1"/>
    </xf>
    <xf numFmtId="4" fontId="77" fillId="38" borderId="25" xfId="38" applyNumberFormat="1" applyFont="1" applyFill="1" applyBorder="1" applyAlignment="1" applyProtection="1">
      <alignment horizontal="left" vertical="center"/>
    </xf>
    <xf numFmtId="4" fontId="77" fillId="38" borderId="25" xfId="39" applyNumberFormat="1" applyFont="1" applyFill="1" applyBorder="1" applyAlignment="1" applyProtection="1">
      <alignment horizontal="left" vertical="center"/>
      <protection hidden="1"/>
    </xf>
    <xf numFmtId="4" fontId="76" fillId="38" borderId="26" xfId="39" applyNumberFormat="1" applyFont="1" applyFill="1" applyBorder="1" applyAlignment="1" applyProtection="1">
      <alignment vertical="center"/>
      <protection hidden="1"/>
    </xf>
    <xf numFmtId="170" fontId="77" fillId="38" borderId="26" xfId="31" applyNumberFormat="1" applyFont="1" applyFill="1" applyBorder="1" applyAlignment="1" applyProtection="1">
      <alignment horizontal="left" vertical="center"/>
      <protection hidden="1"/>
    </xf>
    <xf numFmtId="4" fontId="76" fillId="38" borderId="27" xfId="31" applyNumberFormat="1" applyFont="1" applyFill="1" applyBorder="1" applyAlignment="1" applyProtection="1">
      <alignment horizontal="right" vertical="center"/>
      <protection hidden="1"/>
    </xf>
    <xf numFmtId="180" fontId="50" fillId="38" borderId="35" xfId="31" applyNumberFormat="1" applyFont="1" applyFill="1" applyBorder="1" applyAlignment="1" applyProtection="1">
      <alignment horizontal="center" vertical="center"/>
      <protection locked="0"/>
    </xf>
    <xf numFmtId="179" fontId="91" fillId="0" borderId="0" xfId="31" applyNumberFormat="1" applyFont="1" applyBorder="1" applyAlignment="1" applyProtection="1">
      <alignment horizontal="center" vertical="center"/>
      <protection hidden="1"/>
    </xf>
    <xf numFmtId="169" fontId="91" fillId="0" borderId="0" xfId="31" applyNumberFormat="1" applyFont="1" applyBorder="1" applyAlignment="1" applyProtection="1">
      <alignment horizontal="center" vertical="center"/>
      <protection hidden="1"/>
    </xf>
    <xf numFmtId="181" fontId="85" fillId="0" borderId="36" xfId="31" applyNumberFormat="1" applyFont="1" applyFill="1" applyBorder="1" applyAlignment="1" applyProtection="1">
      <alignment horizontal="right" vertical="center"/>
      <protection hidden="1"/>
    </xf>
    <xf numFmtId="169" fontId="66" fillId="0" borderId="0" xfId="31" applyNumberFormat="1" applyFont="1" applyFill="1" applyBorder="1" applyAlignment="1" applyProtection="1">
      <alignment horizontal="center" vertical="center"/>
      <protection hidden="1"/>
    </xf>
    <xf numFmtId="3" fontId="48" fillId="0" borderId="0" xfId="38" applyNumberFormat="1" applyFont="1" applyFill="1" applyBorder="1" applyAlignment="1" applyProtection="1">
      <alignment horizontal="right"/>
      <protection hidden="1"/>
    </xf>
    <xf numFmtId="4" fontId="61" fillId="0" borderId="0" xfId="31" applyNumberFormat="1" applyFont="1" applyBorder="1" applyAlignment="1" applyProtection="1">
      <alignment horizontal="center" vertical="center"/>
      <protection hidden="1"/>
    </xf>
    <xf numFmtId="4" fontId="48" fillId="0" borderId="0" xfId="38" applyNumberFormat="1" applyFont="1" applyFill="1" applyBorder="1" applyAlignment="1" applyProtection="1">
      <alignment horizontal="right"/>
      <protection hidden="1"/>
    </xf>
    <xf numFmtId="4" fontId="66" fillId="0" borderId="0" xfId="38" applyNumberFormat="1" applyFont="1" applyFill="1" applyBorder="1" applyAlignment="1" applyProtection="1">
      <alignment horizontal="right" vertical="center"/>
      <protection hidden="1"/>
    </xf>
    <xf numFmtId="170" fontId="66" fillId="0" borderId="0" xfId="31" applyNumberFormat="1" applyFont="1" applyFill="1" applyBorder="1" applyAlignment="1" applyProtection="1">
      <alignment horizontal="right" vertical="center"/>
      <protection hidden="1"/>
    </xf>
    <xf numFmtId="167" fontId="48" fillId="0" borderId="0" xfId="31" applyFont="1" applyBorder="1" applyProtection="1">
      <protection hidden="1"/>
    </xf>
    <xf numFmtId="167" fontId="48" fillId="0" borderId="0" xfId="31" applyFont="1" applyProtection="1">
      <protection hidden="1"/>
    </xf>
    <xf numFmtId="0" fontId="86" fillId="0" borderId="45" xfId="31" applyNumberFormat="1" applyFont="1" applyBorder="1" applyAlignment="1" applyProtection="1">
      <alignment horizontal="center"/>
      <protection hidden="1"/>
    </xf>
    <xf numFmtId="169" fontId="87" fillId="0" borderId="45" xfId="31" applyNumberFormat="1" applyFont="1" applyBorder="1" applyAlignment="1" applyProtection="1">
      <alignment horizontal="right"/>
      <protection hidden="1"/>
    </xf>
    <xf numFmtId="170" fontId="86" fillId="0" borderId="45" xfId="31" applyNumberFormat="1" applyFont="1" applyBorder="1" applyProtection="1">
      <protection hidden="1"/>
    </xf>
    <xf numFmtId="0" fontId="48" fillId="0" borderId="0" xfId="42" applyFont="1" applyAlignment="1" applyProtection="1">
      <alignment vertical="center"/>
      <protection locked="0"/>
    </xf>
    <xf numFmtId="0" fontId="47" fillId="0" borderId="55" xfId="42" applyFont="1" applyBorder="1" applyAlignment="1" applyProtection="1">
      <alignment horizontal="center"/>
      <protection hidden="1"/>
    </xf>
    <xf numFmtId="0" fontId="47" fillId="0" borderId="28" xfId="42" applyFont="1" applyBorder="1" applyProtection="1">
      <protection hidden="1"/>
    </xf>
    <xf numFmtId="0" fontId="47" fillId="0" borderId="28" xfId="42" applyFont="1" applyBorder="1" applyAlignment="1" applyProtection="1">
      <alignment horizontal="center"/>
      <protection hidden="1"/>
    </xf>
    <xf numFmtId="0" fontId="48" fillId="0" borderId="0" xfId="42" applyFont="1" applyProtection="1">
      <protection locked="0"/>
    </xf>
    <xf numFmtId="169" fontId="43" fillId="38" borderId="53" xfId="42" applyNumberFormat="1" applyFont="1" applyFill="1" applyBorder="1" applyAlignment="1" applyProtection="1">
      <alignment vertical="center"/>
      <protection hidden="1"/>
    </xf>
    <xf numFmtId="0" fontId="47" fillId="0" borderId="10" xfId="42" applyFont="1" applyBorder="1" applyProtection="1">
      <protection locked="0"/>
    </xf>
    <xf numFmtId="0" fontId="47" fillId="0" borderId="0" xfId="42" applyFont="1" applyProtection="1">
      <protection locked="0"/>
    </xf>
    <xf numFmtId="0" fontId="51" fillId="0" borderId="47" xfId="42" applyFont="1" applyBorder="1" applyProtection="1">
      <protection hidden="1"/>
    </xf>
    <xf numFmtId="0" fontId="47" fillId="0" borderId="51" xfId="42" applyFont="1" applyBorder="1" applyProtection="1">
      <protection hidden="1"/>
    </xf>
    <xf numFmtId="0" fontId="52" fillId="0" borderId="51" xfId="42" applyFont="1" applyBorder="1" applyProtection="1">
      <protection hidden="1"/>
    </xf>
    <xf numFmtId="0" fontId="47" fillId="0" borderId="51" xfId="42" applyFont="1" applyBorder="1"/>
    <xf numFmtId="0" fontId="47" fillId="0" borderId="32" xfId="42" applyFont="1" applyBorder="1" applyProtection="1">
      <protection hidden="1"/>
    </xf>
    <xf numFmtId="0" fontId="47" fillId="0" borderId="51" xfId="42" applyFont="1" applyBorder="1" applyAlignment="1" applyProtection="1">
      <alignment horizontal="center"/>
      <protection hidden="1"/>
    </xf>
    <xf numFmtId="0" fontId="47" fillId="0" borderId="11" xfId="42" applyFont="1" applyBorder="1" applyProtection="1">
      <protection hidden="1"/>
    </xf>
    <xf numFmtId="0" fontId="53" fillId="0" borderId="10" xfId="42" applyFont="1" applyBorder="1" applyProtection="1">
      <protection locked="0"/>
    </xf>
    <xf numFmtId="0" fontId="53" fillId="0" borderId="0" xfId="42" applyFont="1" applyProtection="1">
      <protection locked="0"/>
    </xf>
    <xf numFmtId="49" fontId="41" fillId="0" borderId="43" xfId="42" applyNumberFormat="1" applyFont="1" applyBorder="1" applyAlignment="1" applyProtection="1">
      <alignment horizontal="center" vertical="center"/>
      <protection locked="0"/>
    </xf>
    <xf numFmtId="0" fontId="41" fillId="0" borderId="43" xfId="42" applyFont="1" applyBorder="1" applyAlignment="1" applyProtection="1">
      <alignment horizontal="center" vertical="center"/>
      <protection locked="0"/>
    </xf>
    <xf numFmtId="4" fontId="41" fillId="29" borderId="43" xfId="42" applyNumberFormat="1" applyFont="1" applyFill="1" applyBorder="1" applyAlignment="1" applyProtection="1">
      <alignment horizontal="right" vertical="center"/>
      <protection hidden="1"/>
    </xf>
    <xf numFmtId="4" fontId="41" fillId="0" borderId="43" xfId="42" applyNumberFormat="1" applyFont="1" applyBorder="1" applyAlignment="1" applyProtection="1">
      <alignment horizontal="right" vertical="center"/>
      <protection hidden="1"/>
    </xf>
    <xf numFmtId="4" fontId="41" fillId="0" borderId="33" xfId="42" applyNumberFormat="1" applyFont="1" applyBorder="1" applyAlignment="1" applyProtection="1">
      <alignment horizontal="right" vertical="center"/>
      <protection hidden="1"/>
    </xf>
    <xf numFmtId="0" fontId="41" fillId="0" borderId="41" xfId="42" applyFont="1" applyBorder="1" applyAlignment="1" applyProtection="1">
      <alignment horizontal="center" vertical="center"/>
      <protection hidden="1"/>
    </xf>
    <xf numFmtId="0" fontId="56" fillId="0" borderId="0" xfId="42" applyFont="1" applyProtection="1">
      <protection hidden="1"/>
    </xf>
    <xf numFmtId="0" fontId="57" fillId="0" borderId="0" xfId="42" applyFont="1" applyAlignment="1" applyProtection="1">
      <alignment horizontal="right" vertical="center"/>
      <protection hidden="1"/>
    </xf>
    <xf numFmtId="0" fontId="53" fillId="0" borderId="0" xfId="42" applyFont="1" applyAlignment="1" applyProtection="1">
      <alignment horizontal="right" vertical="center"/>
      <protection hidden="1"/>
    </xf>
    <xf numFmtId="0" fontId="47" fillId="0" borderId="11" xfId="42" applyFont="1" applyBorder="1" applyAlignment="1" applyProtection="1">
      <alignment horizontal="center"/>
      <protection hidden="1"/>
    </xf>
    <xf numFmtId="0" fontId="53" fillId="0" borderId="0" xfId="42" applyFont="1" applyAlignment="1" applyProtection="1">
      <alignment horizontal="left"/>
      <protection hidden="1"/>
    </xf>
    <xf numFmtId="0" fontId="47" fillId="0" borderId="9" xfId="42" applyFont="1" applyBorder="1" applyProtection="1">
      <protection hidden="1"/>
    </xf>
    <xf numFmtId="49" fontId="83" fillId="0" borderId="14" xfId="42" applyNumberFormat="1" applyFont="1" applyBorder="1" applyAlignment="1" applyProtection="1">
      <alignment horizontal="center" vertical="center"/>
      <protection locked="0"/>
    </xf>
    <xf numFmtId="0" fontId="83" fillId="0" borderId="14" xfId="42" applyFont="1" applyBorder="1" applyAlignment="1" applyProtection="1">
      <alignment horizontal="center" vertical="center"/>
      <protection locked="0"/>
    </xf>
    <xf numFmtId="4" fontId="83" fillId="0" borderId="14" xfId="42" applyNumberFormat="1" applyFont="1" applyBorder="1" applyAlignment="1" applyProtection="1">
      <alignment horizontal="right" vertical="center"/>
      <protection locked="0"/>
    </xf>
    <xf numFmtId="0" fontId="83" fillId="0" borderId="11" xfId="42" applyFont="1" applyBorder="1" applyAlignment="1" applyProtection="1">
      <alignment horizontal="center" vertical="center"/>
      <protection locked="0"/>
    </xf>
    <xf numFmtId="0" fontId="83" fillId="0" borderId="11" xfId="42" applyFont="1" applyBorder="1" applyAlignment="1" applyProtection="1">
      <alignment horizontal="center" vertical="center"/>
      <protection hidden="1"/>
    </xf>
    <xf numFmtId="0" fontId="55" fillId="0" borderId="16" xfId="42" applyFont="1" applyBorder="1" applyProtection="1">
      <protection hidden="1"/>
    </xf>
    <xf numFmtId="0" fontId="58" fillId="0" borderId="39" xfId="42" applyFont="1" applyBorder="1" applyProtection="1">
      <protection hidden="1"/>
    </xf>
    <xf numFmtId="0" fontId="55" fillId="0" borderId="17" xfId="42" applyFont="1" applyBorder="1" applyProtection="1">
      <protection hidden="1"/>
    </xf>
    <xf numFmtId="0" fontId="55" fillId="25" borderId="40" xfId="42" applyFont="1" applyFill="1" applyBorder="1" applyProtection="1">
      <protection hidden="1"/>
    </xf>
    <xf numFmtId="0" fontId="47" fillId="25" borderId="39" xfId="42" applyFont="1" applyFill="1" applyBorder="1" applyProtection="1">
      <protection hidden="1"/>
    </xf>
    <xf numFmtId="0" fontId="47" fillId="0" borderId="39" xfId="42" applyFont="1" applyBorder="1" applyProtection="1">
      <protection hidden="1"/>
    </xf>
    <xf numFmtId="0" fontId="47" fillId="0" borderId="15" xfId="42" applyFont="1" applyBorder="1" applyProtection="1">
      <protection hidden="1"/>
    </xf>
    <xf numFmtId="0" fontId="47" fillId="0" borderId="37" xfId="42" applyFont="1" applyBorder="1" applyProtection="1">
      <protection hidden="1"/>
    </xf>
    <xf numFmtId="0" fontId="47" fillId="0" borderId="37" xfId="42" applyFont="1" applyBorder="1" applyAlignment="1" applyProtection="1">
      <alignment horizontal="center"/>
      <protection hidden="1"/>
    </xf>
    <xf numFmtId="0" fontId="84" fillId="0" borderId="13" xfId="42" applyFont="1" applyBorder="1" applyAlignment="1" applyProtection="1">
      <alignment horizontal="left" vertical="center"/>
      <protection locked="0"/>
    </xf>
    <xf numFmtId="0" fontId="41" fillId="0" borderId="14" xfId="42" applyFont="1" applyBorder="1" applyAlignment="1" applyProtection="1">
      <alignment horizontal="left" vertical="center" wrapText="1" indent="1"/>
      <protection locked="0"/>
    </xf>
    <xf numFmtId="49" fontId="41" fillId="0" borderId="14" xfId="42" applyNumberFormat="1" applyFont="1" applyBorder="1" applyAlignment="1" applyProtection="1">
      <alignment horizontal="center" vertical="center"/>
      <protection locked="0"/>
    </xf>
    <xf numFmtId="0" fontId="41" fillId="0" borderId="14" xfId="42" applyFont="1" applyBorder="1" applyAlignment="1" applyProtection="1">
      <alignment horizontal="center" vertical="center"/>
      <protection locked="0"/>
    </xf>
    <xf numFmtId="4" fontId="41" fillId="0" borderId="14" xfId="42" applyNumberFormat="1" applyFont="1" applyBorder="1" applyAlignment="1" applyProtection="1">
      <alignment horizontal="right" vertical="center"/>
      <protection locked="0"/>
    </xf>
    <xf numFmtId="4" fontId="41" fillId="29" borderId="14" xfId="42" applyNumberFormat="1" applyFont="1" applyFill="1" applyBorder="1" applyAlignment="1" applyProtection="1">
      <alignment horizontal="right" vertical="center"/>
      <protection hidden="1"/>
    </xf>
    <xf numFmtId="4" fontId="41" fillId="0" borderId="14" xfId="42" applyNumberFormat="1" applyFont="1" applyBorder="1" applyAlignment="1" applyProtection="1">
      <alignment horizontal="right" vertical="center"/>
      <protection hidden="1"/>
    </xf>
    <xf numFmtId="4" fontId="41" fillId="0" borderId="12" xfId="42" applyNumberFormat="1" applyFont="1" applyBorder="1" applyAlignment="1" applyProtection="1">
      <alignment horizontal="right" vertical="center"/>
      <protection hidden="1"/>
    </xf>
    <xf numFmtId="0" fontId="41" fillId="0" borderId="11" xfId="42" applyFont="1" applyBorder="1" applyAlignment="1" applyProtection="1">
      <alignment horizontal="center" vertical="center"/>
      <protection locked="0"/>
    </xf>
    <xf numFmtId="0" fontId="41" fillId="0" borderId="11" xfId="42" applyFont="1" applyBorder="1" applyAlignment="1" applyProtection="1">
      <alignment horizontal="center" vertical="center"/>
      <protection hidden="1"/>
    </xf>
    <xf numFmtId="0" fontId="43" fillId="38" borderId="49" xfId="42" applyFont="1" applyFill="1" applyBorder="1" applyAlignment="1" applyProtection="1">
      <alignment vertical="center"/>
      <protection hidden="1"/>
    </xf>
    <xf numFmtId="4" fontId="43" fillId="38" borderId="53" xfId="42" applyNumberFormat="1" applyFont="1" applyFill="1" applyBorder="1" applyAlignment="1" applyProtection="1">
      <alignment vertical="center"/>
      <protection hidden="1"/>
    </xf>
    <xf numFmtId="0" fontId="54" fillId="38" borderId="54" xfId="42" applyFont="1" applyFill="1" applyBorder="1" applyAlignment="1" applyProtection="1">
      <alignment vertical="center"/>
      <protection hidden="1"/>
    </xf>
    <xf numFmtId="0" fontId="53" fillId="0" borderId="10" xfId="42" applyFont="1" applyBorder="1" applyAlignment="1" applyProtection="1">
      <alignment vertical="center"/>
      <protection locked="0"/>
    </xf>
    <xf numFmtId="0" fontId="53" fillId="0" borderId="0" xfId="42" applyFont="1" applyAlignment="1" applyProtection="1">
      <alignment vertical="center"/>
      <protection locked="0"/>
    </xf>
    <xf numFmtId="0" fontId="48" fillId="0" borderId="10" xfId="42" applyFont="1" applyBorder="1" applyProtection="1">
      <protection locked="0"/>
    </xf>
    <xf numFmtId="0" fontId="42" fillId="0" borderId="51" xfId="42" applyFont="1" applyBorder="1" applyProtection="1">
      <protection hidden="1"/>
    </xf>
    <xf numFmtId="0" fontId="48" fillId="0" borderId="51" xfId="42" applyFont="1" applyBorder="1" applyProtection="1">
      <protection hidden="1"/>
    </xf>
    <xf numFmtId="0" fontId="48" fillId="0" borderId="32" xfId="42" applyFont="1" applyBorder="1" applyProtection="1">
      <protection hidden="1"/>
    </xf>
    <xf numFmtId="0" fontId="48" fillId="0" borderId="51" xfId="42" applyFont="1" applyBorder="1" applyAlignment="1" applyProtection="1">
      <alignment horizontal="center"/>
      <protection hidden="1"/>
    </xf>
    <xf numFmtId="0" fontId="57" fillId="0" borderId="0" xfId="42" applyFont="1" applyAlignment="1" applyProtection="1">
      <alignment horizontal="left"/>
      <protection hidden="1"/>
    </xf>
    <xf numFmtId="0" fontId="47" fillId="0" borderId="0" xfId="42" applyFont="1" applyAlignment="1" applyProtection="1">
      <alignment vertical="center"/>
      <protection locked="0"/>
    </xf>
    <xf numFmtId="170" fontId="53" fillId="0" borderId="0" xfId="42" applyNumberFormat="1" applyFont="1" applyProtection="1">
      <protection hidden="1"/>
    </xf>
    <xf numFmtId="0" fontId="90" fillId="0" borderId="0" xfId="42" applyFont="1" applyAlignment="1" applyProtection="1">
      <alignment horizontal="center"/>
      <protection hidden="1"/>
    </xf>
    <xf numFmtId="169" fontId="65" fillId="0" borderId="51" xfId="31" applyNumberFormat="1" applyFont="1" applyBorder="1" applyAlignment="1">
      <alignment horizontal="center"/>
    </xf>
    <xf numFmtId="0" fontId="65" fillId="0" borderId="51" xfId="42" applyFont="1" applyBorder="1" applyAlignment="1">
      <alignment horizontal="right" wrapText="1"/>
    </xf>
    <xf numFmtId="3" fontId="65" fillId="0" borderId="51" xfId="42" applyNumberFormat="1" applyFont="1" applyBorder="1" applyAlignment="1">
      <alignment horizontal="center"/>
    </xf>
    <xf numFmtId="4" fontId="65" fillId="0" borderId="51" xfId="38" applyNumberFormat="1" applyFont="1" applyBorder="1" applyAlignment="1" applyProtection="1">
      <alignment horizontal="right"/>
      <protection hidden="1"/>
    </xf>
    <xf numFmtId="4" fontId="65" fillId="0" borderId="51" xfId="38" applyNumberFormat="1" applyFont="1" applyBorder="1" applyAlignment="1">
      <alignment horizontal="right"/>
    </xf>
    <xf numFmtId="167" fontId="47" fillId="0" borderId="51" xfId="31" applyFont="1" applyBorder="1"/>
    <xf numFmtId="0" fontId="47" fillId="0" borderId="0" xfId="42" applyFont="1" applyProtection="1">
      <protection hidden="1"/>
    </xf>
    <xf numFmtId="0" fontId="48" fillId="0" borderId="0" xfId="42" applyFont="1" applyAlignment="1" applyProtection="1">
      <alignment horizontal="center"/>
      <protection hidden="1"/>
    </xf>
    <xf numFmtId="0" fontId="53" fillId="0" borderId="0" xfId="42" applyFont="1" applyProtection="1">
      <protection hidden="1"/>
    </xf>
    <xf numFmtId="0" fontId="80" fillId="0" borderId="53" xfId="42" applyFont="1" applyBorder="1" applyAlignment="1" applyProtection="1">
      <alignment horizontal="center" vertical="center"/>
      <protection hidden="1"/>
    </xf>
    <xf numFmtId="177" fontId="91" fillId="0" borderId="0" xfId="42" applyNumberFormat="1" applyFont="1" applyAlignment="1" applyProtection="1">
      <alignment horizontal="center" vertical="center"/>
      <protection hidden="1"/>
    </xf>
    <xf numFmtId="0" fontId="76" fillId="38" borderId="25" xfId="42" applyFont="1" applyFill="1" applyBorder="1" applyAlignment="1" applyProtection="1">
      <alignment vertical="center"/>
      <protection hidden="1"/>
    </xf>
    <xf numFmtId="4" fontId="76" fillId="38" borderId="25" xfId="42" applyNumberFormat="1" applyFont="1" applyFill="1" applyBorder="1" applyAlignment="1" applyProtection="1">
      <alignment vertical="center"/>
      <protection hidden="1"/>
    </xf>
    <xf numFmtId="4" fontId="76" fillId="38" borderId="26" xfId="42" applyNumberFormat="1" applyFont="1" applyFill="1" applyBorder="1" applyAlignment="1" applyProtection="1">
      <alignment vertical="center"/>
      <protection hidden="1"/>
    </xf>
    <xf numFmtId="0" fontId="95" fillId="0" borderId="0" xfId="42" applyFont="1" applyAlignment="1" applyProtection="1">
      <alignment horizontal="center" wrapText="1"/>
      <protection hidden="1"/>
    </xf>
    <xf numFmtId="0" fontId="47" fillId="0" borderId="0" xfId="42" applyFont="1"/>
    <xf numFmtId="3" fontId="47" fillId="0" borderId="0" xfId="42" applyNumberFormat="1" applyFont="1"/>
    <xf numFmtId="4" fontId="47" fillId="0" borderId="0" xfId="42" applyNumberFormat="1" applyFont="1"/>
    <xf numFmtId="0" fontId="47" fillId="0" borderId="0" xfId="42" applyFont="1" applyAlignment="1">
      <alignment wrapText="1"/>
    </xf>
    <xf numFmtId="0" fontId="48" fillId="0" borderId="0" xfId="42" applyFont="1" applyProtection="1">
      <protection hidden="1"/>
    </xf>
    <xf numFmtId="0" fontId="53" fillId="0" borderId="0" xfId="42" applyFont="1"/>
    <xf numFmtId="169" fontId="48" fillId="0" borderId="51" xfId="42" applyNumberFormat="1" applyFont="1" applyBorder="1" applyProtection="1">
      <protection hidden="1"/>
    </xf>
    <xf numFmtId="0" fontId="41" fillId="0" borderId="14" xfId="42" applyFont="1" applyBorder="1" applyAlignment="1" applyProtection="1">
      <alignment horizontal="left" vertical="center" wrapText="1"/>
      <protection locked="0"/>
    </xf>
    <xf numFmtId="0" fontId="41" fillId="0" borderId="14" xfId="42" applyFont="1" applyBorder="1" applyAlignment="1" applyProtection="1">
      <alignment vertical="center" wrapText="1"/>
      <protection locked="0"/>
    </xf>
    <xf numFmtId="0" fontId="41" fillId="24" borderId="49" xfId="42" applyFont="1" applyFill="1" applyBorder="1" applyAlignment="1" applyProtection="1">
      <alignment horizontal="left" vertical="center"/>
      <protection hidden="1"/>
    </xf>
    <xf numFmtId="4" fontId="41" fillId="24" borderId="53" xfId="42" applyNumberFormat="1" applyFont="1" applyFill="1" applyBorder="1" applyAlignment="1" applyProtection="1">
      <alignment vertical="center"/>
      <protection hidden="1"/>
    </xf>
    <xf numFmtId="4" fontId="82" fillId="24" borderId="54" xfId="42" applyNumberFormat="1" applyFont="1" applyFill="1" applyBorder="1" applyAlignment="1" applyProtection="1">
      <alignment vertical="center"/>
      <protection hidden="1"/>
    </xf>
    <xf numFmtId="0" fontId="41" fillId="0" borderId="43" xfId="42" applyFont="1" applyBorder="1" applyAlignment="1" applyProtection="1">
      <alignment horizontal="left" vertical="center" wrapText="1"/>
      <protection locked="0"/>
    </xf>
    <xf numFmtId="0" fontId="83" fillId="0" borderId="14" xfId="42" applyFont="1" applyBorder="1" applyAlignment="1" applyProtection="1">
      <alignment horizontal="left" vertical="center" wrapText="1"/>
      <protection locked="0"/>
    </xf>
    <xf numFmtId="0" fontId="48" fillId="0" borderId="9" xfId="42" applyFont="1" applyBorder="1" applyProtection="1">
      <protection hidden="1"/>
    </xf>
    <xf numFmtId="0" fontId="56" fillId="0" borderId="0" xfId="42" applyFont="1" applyAlignment="1" applyProtection="1">
      <alignment wrapText="1"/>
      <protection hidden="1"/>
    </xf>
    <xf numFmtId="1" fontId="57" fillId="0" borderId="0" xfId="42" applyNumberFormat="1" applyFont="1" applyAlignment="1" applyProtection="1">
      <alignment horizontal="center"/>
      <protection hidden="1"/>
    </xf>
    <xf numFmtId="0" fontId="47" fillId="0" borderId="0" xfId="42" applyFont="1" applyAlignment="1" applyProtection="1">
      <alignment horizontal="center"/>
      <protection hidden="1"/>
    </xf>
    <xf numFmtId="0" fontId="84" fillId="0" borderId="11" xfId="42" applyFont="1" applyBorder="1" applyAlignment="1" applyProtection="1">
      <alignment horizontal="center" vertical="center"/>
      <protection locked="0"/>
    </xf>
    <xf numFmtId="0" fontId="84" fillId="0" borderId="11" xfId="42" applyFont="1" applyBorder="1" applyAlignment="1" applyProtection="1">
      <alignment horizontal="center" vertical="center"/>
      <protection hidden="1"/>
    </xf>
    <xf numFmtId="0" fontId="55" fillId="0" borderId="38" xfId="42" applyFont="1" applyBorder="1" applyProtection="1">
      <protection hidden="1"/>
    </xf>
    <xf numFmtId="0" fontId="59" fillId="0" borderId="39" xfId="42" applyFont="1" applyBorder="1" applyProtection="1">
      <protection hidden="1"/>
    </xf>
    <xf numFmtId="0" fontId="60" fillId="0" borderId="17" xfId="42" applyFont="1" applyBorder="1" applyProtection="1">
      <protection hidden="1"/>
    </xf>
    <xf numFmtId="0" fontId="60" fillId="26" borderId="39" xfId="42" applyFont="1" applyFill="1" applyBorder="1" applyProtection="1">
      <protection hidden="1"/>
    </xf>
    <xf numFmtId="0" fontId="47" fillId="26" borderId="39" xfId="42" applyFont="1" applyFill="1" applyBorder="1" applyProtection="1">
      <protection hidden="1"/>
    </xf>
    <xf numFmtId="0" fontId="47" fillId="0" borderId="0" xfId="42" applyFont="1" applyAlignment="1" applyProtection="1">
      <alignment horizontal="center" vertical="center"/>
      <protection hidden="1"/>
    </xf>
    <xf numFmtId="0" fontId="42" fillId="0" borderId="47" xfId="42" applyFont="1" applyBorder="1" applyProtection="1">
      <protection hidden="1"/>
    </xf>
    <xf numFmtId="0" fontId="42" fillId="0" borderId="32" xfId="42" applyFont="1" applyBorder="1" applyProtection="1">
      <protection hidden="1"/>
    </xf>
    <xf numFmtId="0" fontId="42" fillId="0" borderId="11" xfId="42" applyFont="1" applyBorder="1" applyProtection="1">
      <protection hidden="1"/>
    </xf>
    <xf numFmtId="0" fontId="42" fillId="0" borderId="11" xfId="42" applyFont="1" applyBorder="1" applyAlignment="1" applyProtection="1">
      <alignment horizontal="center"/>
      <protection hidden="1"/>
    </xf>
    <xf numFmtId="0" fontId="84" fillId="28" borderId="14" xfId="42" applyFont="1" applyFill="1" applyBorder="1" applyAlignment="1" applyProtection="1">
      <alignment horizontal="center" vertical="center"/>
      <protection locked="0"/>
    </xf>
    <xf numFmtId="49" fontId="84" fillId="28" borderId="14" xfId="42" applyNumberFormat="1" applyFont="1" applyFill="1" applyBorder="1" applyAlignment="1" applyProtection="1">
      <alignment horizontal="center" vertical="center"/>
      <protection locked="0"/>
    </xf>
    <xf numFmtId="4" fontId="84" fillId="28" borderId="14" xfId="42" applyNumberFormat="1" applyFont="1" applyFill="1" applyBorder="1" applyAlignment="1" applyProtection="1">
      <alignment horizontal="right" vertical="center"/>
      <protection locked="0"/>
    </xf>
    <xf numFmtId="0" fontId="67" fillId="0" borderId="0" xfId="42" applyFont="1" applyAlignment="1" applyProtection="1">
      <alignment horizontal="center" vertical="center"/>
      <protection locked="0"/>
    </xf>
    <xf numFmtId="0" fontId="80" fillId="0" borderId="0" xfId="42" applyFont="1" applyAlignment="1" applyProtection="1">
      <alignment horizontal="center" vertical="center"/>
      <protection locked="0"/>
    </xf>
    <xf numFmtId="0" fontId="84" fillId="28" borderId="14" xfId="42" applyFont="1" applyFill="1" applyBorder="1" applyAlignment="1" applyProtection="1">
      <alignment horizontal="left" vertical="center" wrapText="1"/>
      <protection locked="0"/>
    </xf>
    <xf numFmtId="0" fontId="53" fillId="0" borderId="0" xfId="42" applyFont="1" applyAlignment="1">
      <alignment horizontal="center" vertical="center"/>
    </xf>
    <xf numFmtId="0" fontId="79" fillId="0" borderId="14" xfId="42" applyFont="1" applyBorder="1" applyAlignment="1" applyProtection="1">
      <alignment horizontal="center" vertical="center"/>
      <protection locked="0"/>
    </xf>
    <xf numFmtId="0" fontId="79" fillId="0" borderId="0" xfId="42" applyFont="1" applyAlignment="1" applyProtection="1">
      <alignment horizontal="center" vertical="center"/>
      <protection hidden="1"/>
    </xf>
    <xf numFmtId="4" fontId="41" fillId="24" borderId="50" xfId="42" applyNumberFormat="1" applyFont="1" applyFill="1" applyBorder="1" applyAlignment="1" applyProtection="1">
      <alignment vertical="center"/>
      <protection hidden="1"/>
    </xf>
    <xf numFmtId="0" fontId="50" fillId="38" borderId="58" xfId="42" applyFont="1" applyFill="1" applyBorder="1" applyAlignment="1" applyProtection="1">
      <alignment horizontal="center" vertical="center"/>
      <protection hidden="1"/>
    </xf>
    <xf numFmtId="0" fontId="41" fillId="24" borderId="58" xfId="42" applyFont="1" applyFill="1" applyBorder="1" applyAlignment="1" applyProtection="1">
      <alignment horizontal="center" vertical="center"/>
      <protection hidden="1"/>
    </xf>
    <xf numFmtId="4" fontId="85" fillId="0" borderId="56" xfId="31" applyNumberFormat="1" applyFont="1" applyFill="1" applyBorder="1" applyAlignment="1" applyProtection="1">
      <alignment horizontal="right" vertical="center"/>
      <protection hidden="1"/>
    </xf>
    <xf numFmtId="0" fontId="47" fillId="0" borderId="0" xfId="42" applyFont="1" applyAlignment="1" applyProtection="1">
      <alignment horizontal="center"/>
      <protection locked="0"/>
    </xf>
    <xf numFmtId="4" fontId="88" fillId="39" borderId="58" xfId="31" applyNumberFormat="1" applyFont="1" applyFill="1" applyBorder="1" applyAlignment="1" applyProtection="1">
      <alignment horizontal="center" vertical="center" wrapText="1"/>
      <protection hidden="1"/>
    </xf>
    <xf numFmtId="4" fontId="85" fillId="40" borderId="58" xfId="42" applyNumberFormat="1" applyFont="1" applyFill="1" applyBorder="1" applyAlignment="1" applyProtection="1">
      <alignment horizontal="right" vertical="center"/>
      <protection locked="0"/>
    </xf>
    <xf numFmtId="169" fontId="94" fillId="39" borderId="59" xfId="31" applyNumberFormat="1" applyFont="1" applyFill="1" applyBorder="1" applyAlignment="1" applyProtection="1">
      <alignment horizontal="right" vertical="center" wrapText="1"/>
      <protection hidden="1"/>
    </xf>
    <xf numFmtId="4" fontId="88" fillId="39" borderId="53" xfId="31" applyNumberFormat="1" applyFont="1" applyFill="1" applyBorder="1" applyAlignment="1" applyProtection="1">
      <alignment horizontal="right" vertical="center"/>
      <protection hidden="1"/>
    </xf>
    <xf numFmtId="169" fontId="88" fillId="39" borderId="59" xfId="31" quotePrefix="1" applyNumberFormat="1" applyFont="1" applyFill="1" applyBorder="1" applyAlignment="1" applyProtection="1">
      <alignment horizontal="right" vertical="center"/>
      <protection hidden="1"/>
    </xf>
    <xf numFmtId="4" fontId="88" fillId="39" borderId="59" xfId="42" applyNumberFormat="1" applyFont="1" applyFill="1" applyBorder="1" applyProtection="1">
      <protection hidden="1"/>
    </xf>
    <xf numFmtId="3" fontId="88" fillId="39" borderId="59" xfId="42" applyNumberFormat="1" applyFont="1" applyFill="1" applyBorder="1" applyProtection="1">
      <protection hidden="1"/>
    </xf>
    <xf numFmtId="0" fontId="88" fillId="39" borderId="59" xfId="42" applyFont="1" applyFill="1" applyBorder="1" applyProtection="1">
      <protection hidden="1"/>
    </xf>
    <xf numFmtId="169" fontId="92" fillId="39" borderId="57" xfId="31" applyNumberFormat="1" applyFont="1" applyFill="1" applyBorder="1" applyAlignment="1" applyProtection="1">
      <alignment horizontal="center" vertical="center"/>
      <protection hidden="1"/>
    </xf>
    <xf numFmtId="0" fontId="88" fillId="0" borderId="0" xfId="42" applyFont="1" applyProtection="1">
      <protection hidden="1"/>
    </xf>
    <xf numFmtId="4" fontId="88" fillId="0" borderId="0" xfId="42" applyNumberFormat="1" applyFont="1" applyProtection="1">
      <protection hidden="1"/>
    </xf>
    <xf numFmtId="4" fontId="94" fillId="0" borderId="0" xfId="42" applyNumberFormat="1" applyFont="1" applyProtection="1">
      <protection hidden="1"/>
    </xf>
    <xf numFmtId="3" fontId="94" fillId="0" borderId="0" xfId="42" applyNumberFormat="1" applyFont="1" applyProtection="1">
      <protection hidden="1"/>
    </xf>
    <xf numFmtId="177" fontId="88" fillId="0" borderId="0" xfId="42" applyNumberFormat="1" applyFont="1"/>
    <xf numFmtId="0" fontId="88" fillId="0" borderId="0" xfId="42" applyFont="1"/>
    <xf numFmtId="176" fontId="88" fillId="39" borderId="60" xfId="42" applyNumberFormat="1" applyFont="1" applyFill="1" applyBorder="1" applyAlignment="1" applyProtection="1">
      <alignment horizontal="center" vertical="center"/>
      <protection hidden="1"/>
    </xf>
    <xf numFmtId="4" fontId="88" fillId="37" borderId="58" xfId="42" applyNumberFormat="1" applyFont="1" applyFill="1" applyBorder="1" applyAlignment="1" applyProtection="1">
      <alignment horizontal="center" vertical="center"/>
      <protection locked="0"/>
    </xf>
    <xf numFmtId="10" fontId="85" fillId="39" borderId="54" xfId="42" applyNumberFormat="1" applyFont="1" applyFill="1" applyBorder="1" applyAlignment="1" applyProtection="1">
      <alignment horizontal="right" vertical="center"/>
      <protection hidden="1"/>
    </xf>
    <xf numFmtId="4" fontId="88" fillId="39" borderId="53" xfId="42" applyNumberFormat="1" applyFont="1" applyFill="1" applyBorder="1" applyAlignment="1" applyProtection="1">
      <alignment vertical="center"/>
      <protection hidden="1"/>
    </xf>
    <xf numFmtId="1" fontId="85" fillId="39" borderId="54" xfId="42" applyNumberFormat="1" applyFont="1" applyFill="1" applyBorder="1" applyAlignment="1">
      <alignment horizontal="right" vertical="center"/>
    </xf>
    <xf numFmtId="2" fontId="88" fillId="39" borderId="53" xfId="42" applyNumberFormat="1" applyFont="1" applyFill="1" applyBorder="1" applyAlignment="1" applyProtection="1">
      <alignment horizontal="center" vertical="center"/>
      <protection hidden="1"/>
    </xf>
    <xf numFmtId="0" fontId="88" fillId="39" borderId="49" xfId="42" applyFont="1" applyFill="1" applyBorder="1" applyAlignment="1" applyProtection="1">
      <alignment vertical="center"/>
      <protection locked="0"/>
    </xf>
    <xf numFmtId="0" fontId="88" fillId="39" borderId="59" xfId="42" applyFont="1" applyFill="1" applyBorder="1" applyAlignment="1">
      <alignment vertical="center"/>
    </xf>
    <xf numFmtId="4" fontId="88" fillId="39" borderId="11" xfId="42" applyNumberFormat="1" applyFont="1" applyFill="1" applyBorder="1" applyAlignment="1" applyProtection="1">
      <alignment horizontal="center" vertical="center"/>
      <protection hidden="1"/>
    </xf>
    <xf numFmtId="10" fontId="88" fillId="35" borderId="11" xfId="42" applyNumberFormat="1" applyFont="1" applyFill="1" applyBorder="1" applyAlignment="1" applyProtection="1">
      <alignment vertical="center"/>
      <protection hidden="1"/>
    </xf>
    <xf numFmtId="172" fontId="88" fillId="35" borderId="11" xfId="42" applyNumberFormat="1" applyFont="1" applyFill="1" applyBorder="1" applyAlignment="1" applyProtection="1">
      <alignment vertical="center"/>
      <protection hidden="1"/>
    </xf>
    <xf numFmtId="4" fontId="88" fillId="39" borderId="11" xfId="42" applyNumberFormat="1" applyFont="1" applyFill="1" applyBorder="1" applyAlignment="1" applyProtection="1">
      <alignment vertical="center"/>
      <protection hidden="1"/>
    </xf>
    <xf numFmtId="2" fontId="88" fillId="39" borderId="11" xfId="42" applyNumberFormat="1" applyFont="1" applyFill="1" applyBorder="1" applyProtection="1">
      <protection hidden="1"/>
    </xf>
    <xf numFmtId="4" fontId="88" fillId="35" borderId="0" xfId="42" applyNumberFormat="1" applyFont="1" applyFill="1" applyAlignment="1" applyProtection="1">
      <alignment horizontal="left" vertical="center"/>
      <protection hidden="1"/>
    </xf>
    <xf numFmtId="2" fontId="88" fillId="35" borderId="0" xfId="42" applyNumberFormat="1" applyFont="1" applyFill="1" applyAlignment="1" applyProtection="1">
      <alignment vertical="center"/>
      <protection hidden="1"/>
    </xf>
    <xf numFmtId="2" fontId="88" fillId="35" borderId="11" xfId="42" applyNumberFormat="1" applyFont="1" applyFill="1" applyBorder="1" applyAlignment="1" applyProtection="1">
      <alignment horizontal="center" vertical="center"/>
      <protection hidden="1"/>
    </xf>
    <xf numFmtId="1" fontId="88" fillId="35" borderId="11" xfId="42" applyNumberFormat="1" applyFont="1" applyFill="1" applyBorder="1" applyAlignment="1" applyProtection="1">
      <alignment horizontal="center" vertical="center"/>
      <protection hidden="1"/>
    </xf>
    <xf numFmtId="4" fontId="88" fillId="35" borderId="0" xfId="42" applyNumberFormat="1" applyFont="1" applyFill="1" applyAlignment="1" applyProtection="1">
      <alignment vertical="center"/>
      <protection hidden="1"/>
    </xf>
    <xf numFmtId="49" fontId="88" fillId="39" borderId="10" xfId="42" applyNumberFormat="1" applyFont="1" applyFill="1" applyBorder="1" applyAlignment="1" applyProtection="1">
      <alignment horizontal="center" vertical="center"/>
      <protection hidden="1"/>
    </xf>
    <xf numFmtId="2" fontId="88" fillId="39" borderId="15" xfId="42" applyNumberFormat="1" applyFont="1" applyFill="1" applyBorder="1" applyAlignment="1" applyProtection="1">
      <alignment horizontal="center" vertical="center"/>
      <protection hidden="1"/>
    </xf>
    <xf numFmtId="2" fontId="88" fillId="0" borderId="39" xfId="42" applyNumberFormat="1" applyFont="1" applyBorder="1" applyAlignment="1" applyProtection="1">
      <alignment horizontal="center" vertical="center"/>
      <protection locked="0"/>
    </xf>
    <xf numFmtId="1" fontId="88" fillId="0" borderId="39" xfId="55" applyNumberFormat="1" applyFont="1" applyFill="1" applyBorder="1" applyAlignment="1" applyProtection="1">
      <alignment horizontal="center" vertical="center"/>
      <protection locked="0"/>
    </xf>
    <xf numFmtId="4" fontId="88" fillId="39" borderId="39" xfId="42" applyNumberFormat="1" applyFont="1" applyFill="1" applyBorder="1" applyAlignment="1" applyProtection="1">
      <alignment vertical="center"/>
      <protection hidden="1"/>
    </xf>
    <xf numFmtId="2" fontId="88" fillId="39" borderId="39" xfId="42" applyNumberFormat="1" applyFont="1" applyFill="1" applyBorder="1" applyAlignment="1" applyProtection="1">
      <alignment vertical="center"/>
      <protection hidden="1"/>
    </xf>
    <xf numFmtId="2" fontId="88" fillId="28" borderId="39" xfId="42" applyNumberFormat="1" applyFont="1" applyFill="1" applyBorder="1" applyAlignment="1" applyProtection="1">
      <alignment horizontal="center" vertical="center"/>
      <protection locked="0"/>
    </xf>
    <xf numFmtId="2" fontId="88" fillId="39" borderId="39" xfId="42" applyNumberFormat="1" applyFont="1" applyFill="1" applyBorder="1" applyAlignment="1" applyProtection="1">
      <alignment horizontal="center" vertical="center"/>
      <protection hidden="1"/>
    </xf>
    <xf numFmtId="1" fontId="88" fillId="39" borderId="39" xfId="42" applyNumberFormat="1" applyFont="1" applyFill="1" applyBorder="1" applyAlignment="1" applyProtection="1">
      <alignment horizontal="center" vertical="center"/>
      <protection hidden="1"/>
    </xf>
    <xf numFmtId="4" fontId="88" fillId="0" borderId="39" xfId="42" applyNumberFormat="1" applyFont="1" applyBorder="1" applyAlignment="1" applyProtection="1">
      <alignment vertical="center"/>
      <protection locked="0"/>
    </xf>
    <xf numFmtId="49" fontId="88" fillId="39" borderId="38" xfId="42" applyNumberFormat="1" applyFont="1" applyFill="1" applyBorder="1" applyAlignment="1" applyProtection="1">
      <alignment horizontal="left" vertical="center"/>
      <protection hidden="1"/>
    </xf>
    <xf numFmtId="4" fontId="47" fillId="23" borderId="58" xfId="96" applyNumberFormat="1" applyFont="1" applyFill="1" applyBorder="1" applyAlignment="1" applyProtection="1">
      <alignment horizontal="center" vertical="center"/>
      <protection hidden="1"/>
    </xf>
    <xf numFmtId="170" fontId="77" fillId="38" borderId="60" xfId="31" applyNumberFormat="1" applyFont="1" applyFill="1" applyBorder="1" applyAlignment="1" applyProtection="1">
      <alignment horizontal="center" vertical="center" wrapText="1"/>
      <protection hidden="1"/>
    </xf>
    <xf numFmtId="170" fontId="77" fillId="38" borderId="60" xfId="31" applyNumberFormat="1" applyFont="1" applyFill="1" applyBorder="1" applyAlignment="1" applyProtection="1">
      <alignment horizontal="centerContinuous" vertical="center" wrapText="1"/>
      <protection hidden="1"/>
    </xf>
    <xf numFmtId="170" fontId="77" fillId="38" borderId="58" xfId="31" applyNumberFormat="1" applyFont="1" applyFill="1" applyBorder="1" applyAlignment="1" applyProtection="1">
      <alignment horizontal="center" vertical="center" wrapText="1"/>
      <protection hidden="1"/>
    </xf>
    <xf numFmtId="168" fontId="93" fillId="38" borderId="59" xfId="42" applyNumberFormat="1" applyFont="1" applyFill="1" applyBorder="1" applyAlignment="1" applyProtection="1">
      <alignment horizontal="left" vertical="center"/>
      <protection hidden="1"/>
    </xf>
    <xf numFmtId="169" fontId="76" fillId="38" borderId="57" xfId="31" applyNumberFormat="1" applyFont="1" applyFill="1" applyBorder="1" applyAlignment="1" applyProtection="1">
      <alignment horizontal="left" vertical="center"/>
      <protection hidden="1"/>
    </xf>
    <xf numFmtId="170" fontId="75" fillId="36" borderId="60" xfId="31" applyNumberFormat="1" applyFont="1" applyFill="1" applyBorder="1" applyAlignment="1" applyProtection="1">
      <alignment horizontal="center" vertical="center" wrapText="1"/>
      <protection hidden="1"/>
    </xf>
    <xf numFmtId="4" fontId="47" fillId="23" borderId="60" xfId="96" applyNumberFormat="1" applyFont="1" applyFill="1" applyBorder="1" applyAlignment="1" applyProtection="1">
      <alignment horizontal="center" vertical="center"/>
      <protection hidden="1"/>
    </xf>
    <xf numFmtId="4" fontId="72" fillId="0" borderId="0" xfId="42" applyNumberFormat="1" applyFont="1" applyAlignment="1" applyProtection="1">
      <alignment horizontal="right"/>
      <protection hidden="1"/>
    </xf>
    <xf numFmtId="4" fontId="47" fillId="0" borderId="0" xfId="42" applyNumberFormat="1" applyFont="1" applyProtection="1">
      <protection hidden="1"/>
    </xf>
    <xf numFmtId="3" fontId="51" fillId="0" borderId="0" xfId="42" applyNumberFormat="1" applyFont="1" applyProtection="1">
      <protection hidden="1"/>
    </xf>
    <xf numFmtId="0" fontId="71" fillId="0" borderId="0" xfId="42" applyFont="1" applyAlignment="1" applyProtection="1">
      <alignment horizontal="right"/>
      <protection hidden="1"/>
    </xf>
    <xf numFmtId="0" fontId="47" fillId="23" borderId="60" xfId="42" applyFont="1" applyFill="1" applyBorder="1" applyAlignment="1" applyProtection="1">
      <alignment horizontal="center"/>
      <protection hidden="1"/>
    </xf>
    <xf numFmtId="4" fontId="85" fillId="0" borderId="20" xfId="42" applyNumberFormat="1" applyFont="1" applyBorder="1" applyAlignment="1" applyProtection="1">
      <alignment vertical="center"/>
      <protection hidden="1"/>
    </xf>
    <xf numFmtId="4" fontId="85" fillId="0" borderId="19" xfId="42" applyNumberFormat="1" applyFont="1" applyBorder="1" applyAlignment="1" applyProtection="1">
      <alignment vertical="center"/>
      <protection hidden="1"/>
    </xf>
    <xf numFmtId="0" fontId="85" fillId="0" borderId="19" xfId="42" applyFont="1" applyBorder="1" applyAlignment="1" applyProtection="1">
      <alignment vertical="center"/>
      <protection hidden="1"/>
    </xf>
    <xf numFmtId="4" fontId="88" fillId="0" borderId="45" xfId="42" applyNumberFormat="1" applyFont="1" applyBorder="1" applyProtection="1">
      <protection hidden="1"/>
    </xf>
    <xf numFmtId="4" fontId="86" fillId="0" borderId="45" xfId="42" applyNumberFormat="1" applyFont="1" applyBorder="1" applyProtection="1">
      <protection hidden="1"/>
    </xf>
    <xf numFmtId="0" fontId="86" fillId="0" borderId="45" xfId="42" applyFont="1" applyBorder="1" applyProtection="1">
      <protection hidden="1"/>
    </xf>
    <xf numFmtId="0" fontId="48" fillId="0" borderId="9" xfId="42" applyFont="1" applyBorder="1" applyAlignment="1" applyProtection="1">
      <alignment horizontal="center"/>
      <protection hidden="1"/>
    </xf>
    <xf numFmtId="0" fontId="47" fillId="23" borderId="32" xfId="42" applyFont="1" applyFill="1" applyBorder="1" applyAlignment="1" applyProtection="1">
      <alignment horizontal="center"/>
      <protection hidden="1"/>
    </xf>
    <xf numFmtId="4" fontId="63" fillId="38" borderId="51" xfId="42" applyNumberFormat="1" applyFont="1" applyFill="1" applyBorder="1" applyAlignment="1" applyProtection="1">
      <alignment horizontal="centerContinuous"/>
      <protection hidden="1"/>
    </xf>
    <xf numFmtId="4" fontId="54" fillId="38" borderId="51" xfId="42" applyNumberFormat="1" applyFont="1" applyFill="1" applyBorder="1" applyAlignment="1" applyProtection="1">
      <alignment horizontal="centerContinuous"/>
      <protection hidden="1"/>
    </xf>
    <xf numFmtId="3" fontId="54" fillId="38" borderId="51" xfId="42" applyNumberFormat="1" applyFont="1" applyFill="1" applyBorder="1" applyAlignment="1" applyProtection="1">
      <alignment horizontal="centerContinuous"/>
      <protection hidden="1"/>
    </xf>
    <xf numFmtId="168" fontId="54" fillId="38" borderId="51" xfId="42" applyNumberFormat="1" applyFont="1" applyFill="1" applyBorder="1" applyAlignment="1" applyProtection="1">
      <alignment horizontal="centerContinuous" vertical="center"/>
      <protection hidden="1"/>
    </xf>
    <xf numFmtId="169" fontId="62" fillId="38" borderId="47" xfId="31" applyNumberFormat="1" applyFont="1" applyFill="1" applyBorder="1" applyAlignment="1" applyProtection="1">
      <alignment horizontal="centerContinuous" vertical="center"/>
      <protection hidden="1"/>
    </xf>
    <xf numFmtId="4" fontId="98" fillId="0" borderId="0" xfId="42" applyNumberFormat="1" applyFont="1" applyProtection="1">
      <protection hidden="1"/>
    </xf>
    <xf numFmtId="3" fontId="47" fillId="0" borderId="0" xfId="42" applyNumberFormat="1" applyFont="1" applyProtection="1">
      <protection hidden="1"/>
    </xf>
    <xf numFmtId="171" fontId="47" fillId="0" borderId="0" xfId="42" applyNumberFormat="1" applyFont="1" applyAlignment="1" applyProtection="1">
      <alignment horizontal="left"/>
      <protection hidden="1"/>
    </xf>
    <xf numFmtId="170" fontId="54" fillId="27" borderId="59" xfId="31" applyNumberFormat="1" applyFont="1" applyFill="1" applyBorder="1" applyAlignment="1" applyProtection="1">
      <alignment horizontal="centerContinuous"/>
      <protection hidden="1"/>
    </xf>
    <xf numFmtId="170" fontId="54" fillId="38" borderId="59" xfId="31" applyNumberFormat="1" applyFont="1" applyFill="1" applyBorder="1" applyAlignment="1" applyProtection="1">
      <alignment horizontal="centerContinuous"/>
      <protection hidden="1"/>
    </xf>
    <xf numFmtId="170" fontId="54" fillId="38" borderId="60" xfId="31" applyNumberFormat="1" applyFont="1" applyFill="1" applyBorder="1" applyAlignment="1" applyProtection="1">
      <alignment horizontal="centerContinuous"/>
      <protection hidden="1"/>
    </xf>
    <xf numFmtId="170" fontId="63" fillId="38" borderId="59" xfId="31" applyNumberFormat="1" applyFont="1" applyFill="1" applyBorder="1" applyAlignment="1" applyProtection="1">
      <alignment horizontal="centerContinuous"/>
      <protection hidden="1"/>
    </xf>
    <xf numFmtId="4" fontId="63" fillId="38" borderId="59" xfId="42" applyNumberFormat="1" applyFont="1" applyFill="1" applyBorder="1" applyAlignment="1" applyProtection="1">
      <alignment horizontal="centerContinuous"/>
      <protection hidden="1"/>
    </xf>
    <xf numFmtId="4" fontId="54" fillId="38" borderId="59" xfId="42" applyNumberFormat="1" applyFont="1" applyFill="1" applyBorder="1" applyAlignment="1" applyProtection="1">
      <alignment horizontal="centerContinuous"/>
      <protection hidden="1"/>
    </xf>
    <xf numFmtId="3" fontId="54" fillId="38" borderId="59" xfId="42" applyNumberFormat="1" applyFont="1" applyFill="1" applyBorder="1" applyAlignment="1" applyProtection="1">
      <alignment horizontal="centerContinuous"/>
      <protection hidden="1"/>
    </xf>
    <xf numFmtId="168" fontId="54" fillId="38" borderId="59" xfId="42" applyNumberFormat="1" applyFont="1" applyFill="1" applyBorder="1" applyAlignment="1" applyProtection="1">
      <alignment horizontal="centerContinuous" vertical="center"/>
      <protection hidden="1"/>
    </xf>
    <xf numFmtId="169" fontId="62" fillId="38" borderId="57" xfId="31" applyNumberFormat="1" applyFont="1" applyFill="1" applyBorder="1" applyAlignment="1" applyProtection="1">
      <alignment horizontal="centerContinuous" vertical="center"/>
      <protection hidden="1"/>
    </xf>
    <xf numFmtId="4" fontId="61" fillId="0" borderId="20" xfId="42" applyNumberFormat="1" applyFont="1" applyBorder="1" applyAlignment="1" applyProtection="1">
      <alignment vertical="center"/>
      <protection hidden="1"/>
    </xf>
    <xf numFmtId="4" fontId="61" fillId="0" borderId="19" xfId="42" applyNumberFormat="1" applyFont="1" applyBorder="1" applyAlignment="1" applyProtection="1">
      <alignment vertical="center"/>
      <protection hidden="1"/>
    </xf>
    <xf numFmtId="0" fontId="61" fillId="0" borderId="19" xfId="42" applyFont="1" applyBorder="1" applyAlignment="1" applyProtection="1">
      <alignment vertical="center"/>
      <protection hidden="1"/>
    </xf>
    <xf numFmtId="170" fontId="47" fillId="23" borderId="59" xfId="42" applyNumberFormat="1" applyFont="1" applyFill="1" applyBorder="1" applyAlignment="1" applyProtection="1">
      <alignment horizontal="center"/>
      <protection hidden="1"/>
    </xf>
    <xf numFmtId="170" fontId="53" fillId="23" borderId="0" xfId="42" applyNumberFormat="1" applyFont="1" applyFill="1" applyProtection="1">
      <protection hidden="1"/>
    </xf>
    <xf numFmtId="0" fontId="43" fillId="38" borderId="59" xfId="42" applyFont="1" applyFill="1" applyBorder="1" applyAlignment="1" applyProtection="1">
      <alignment vertical="center"/>
      <protection hidden="1"/>
    </xf>
    <xf numFmtId="0" fontId="43" fillId="38" borderId="57" xfId="42" applyFont="1" applyFill="1" applyBorder="1" applyAlignment="1" applyProtection="1">
      <alignment vertical="center"/>
      <protection hidden="1"/>
    </xf>
    <xf numFmtId="0" fontId="53" fillId="0" borderId="10" xfId="42" applyFont="1" applyBorder="1" applyAlignment="1" applyProtection="1">
      <alignment horizontal="center" vertical="center"/>
      <protection locked="0"/>
    </xf>
    <xf numFmtId="4" fontId="41" fillId="0" borderId="12" xfId="42" applyNumberFormat="1" applyFont="1" applyBorder="1" applyAlignment="1" applyProtection="1">
      <alignment vertical="center"/>
      <protection hidden="1"/>
    </xf>
    <xf numFmtId="4" fontId="41" fillId="0" borderId="14" xfId="42" applyNumberFormat="1" applyFont="1" applyBorder="1" applyAlignment="1" applyProtection="1">
      <alignment vertical="center"/>
      <protection hidden="1"/>
    </xf>
    <xf numFmtId="4" fontId="41" fillId="29" borderId="14" xfId="42" applyNumberFormat="1" applyFont="1" applyFill="1" applyBorder="1" applyAlignment="1" applyProtection="1">
      <alignment vertical="center"/>
      <protection hidden="1"/>
    </xf>
    <xf numFmtId="0" fontId="47" fillId="0" borderId="37" xfId="42" applyFont="1" applyBorder="1" applyAlignment="1" applyProtection="1">
      <alignment horizontal="center" vertical="center"/>
      <protection hidden="1"/>
    </xf>
    <xf numFmtId="0" fontId="83" fillId="25" borderId="12" xfId="42" applyFont="1" applyFill="1" applyBorder="1" applyProtection="1">
      <protection hidden="1"/>
    </xf>
    <xf numFmtId="4" fontId="83" fillId="25" borderId="14" xfId="42" applyNumberFormat="1" applyFont="1" applyFill="1" applyBorder="1" applyAlignment="1" applyProtection="1">
      <alignment horizontal="right" vertical="center"/>
      <protection hidden="1"/>
    </xf>
    <xf numFmtId="0" fontId="83" fillId="25" borderId="13" xfId="42" applyFont="1" applyFill="1" applyBorder="1" applyAlignment="1" applyProtection="1">
      <alignment horizontal="left" vertical="center"/>
      <protection locked="0"/>
    </xf>
    <xf numFmtId="0" fontId="55" fillId="0" borderId="10" xfId="42" applyFont="1" applyBorder="1" applyProtection="1">
      <protection hidden="1"/>
    </xf>
    <xf numFmtId="0" fontId="55" fillId="0" borderId="10" xfId="42" applyFont="1" applyBorder="1" applyAlignment="1" applyProtection="1">
      <alignment horizontal="center"/>
      <protection hidden="1"/>
    </xf>
    <xf numFmtId="0" fontId="41" fillId="25" borderId="41" xfId="42" applyFont="1" applyFill="1" applyBorder="1" applyAlignment="1" applyProtection="1">
      <alignment vertical="center"/>
      <protection hidden="1"/>
    </xf>
    <xf numFmtId="4" fontId="41" fillId="0" borderId="33" xfId="42" applyNumberFormat="1" applyFont="1" applyBorder="1" applyAlignment="1" applyProtection="1">
      <alignment vertical="center"/>
      <protection hidden="1"/>
    </xf>
    <xf numFmtId="4" fontId="41" fillId="0" borderId="43" xfId="42" applyNumberFormat="1" applyFont="1" applyBorder="1" applyAlignment="1" applyProtection="1">
      <alignment vertical="center"/>
      <protection hidden="1"/>
    </xf>
    <xf numFmtId="4" fontId="41" fillId="29" borderId="43" xfId="42" applyNumberFormat="1" applyFont="1" applyFill="1" applyBorder="1" applyAlignment="1" applyProtection="1">
      <alignment vertical="center"/>
      <protection hidden="1"/>
    </xf>
    <xf numFmtId="4" fontId="41" fillId="25" borderId="43" xfId="42" applyNumberFormat="1" applyFont="1" applyFill="1" applyBorder="1" applyAlignment="1" applyProtection="1">
      <alignment vertical="center"/>
      <protection hidden="1"/>
    </xf>
    <xf numFmtId="0" fontId="41" fillId="25" borderId="42" xfId="42" applyFont="1" applyFill="1" applyBorder="1" applyProtection="1">
      <protection hidden="1"/>
    </xf>
    <xf numFmtId="0" fontId="84" fillId="26" borderId="12" xfId="42" applyFont="1" applyFill="1" applyBorder="1" applyAlignment="1" applyProtection="1">
      <alignment vertical="center"/>
      <protection hidden="1"/>
    </xf>
    <xf numFmtId="4" fontId="84" fillId="26" borderId="14" xfId="42" applyNumberFormat="1" applyFont="1" applyFill="1" applyBorder="1" applyAlignment="1" applyProtection="1">
      <alignment horizontal="right" vertical="center"/>
      <protection hidden="1"/>
    </xf>
    <xf numFmtId="0" fontId="84" fillId="26" borderId="13" xfId="42" applyFont="1" applyFill="1" applyBorder="1" applyAlignment="1" applyProtection="1">
      <alignment horizontal="left" vertical="center"/>
      <protection locked="0"/>
    </xf>
    <xf numFmtId="0" fontId="47" fillId="0" borderId="11" xfId="42" applyFont="1" applyBorder="1"/>
    <xf numFmtId="0" fontId="41" fillId="26" borderId="41" xfId="42" applyFont="1" applyFill="1" applyBorder="1" applyAlignment="1" applyProtection="1">
      <alignment vertical="center"/>
      <protection hidden="1"/>
    </xf>
    <xf numFmtId="4" fontId="41" fillId="26" borderId="43" xfId="42" applyNumberFormat="1" applyFont="1" applyFill="1" applyBorder="1" applyAlignment="1" applyProtection="1">
      <alignment horizontal="right" vertical="center"/>
      <protection hidden="1"/>
    </xf>
    <xf numFmtId="0" fontId="41" fillId="26" borderId="42" xfId="42" applyFont="1" applyFill="1" applyBorder="1" applyAlignment="1" applyProtection="1">
      <alignment horizontal="left" vertical="center"/>
      <protection hidden="1"/>
    </xf>
    <xf numFmtId="0" fontId="47" fillId="0" borderId="10" xfId="42" applyFont="1" applyBorder="1" applyAlignment="1" applyProtection="1">
      <alignment horizontal="center" vertical="center"/>
      <protection locked="0"/>
    </xf>
    <xf numFmtId="0" fontId="50" fillId="38" borderId="60" xfId="42" applyFont="1" applyFill="1" applyBorder="1" applyAlignment="1" applyProtection="1">
      <alignment vertical="center"/>
      <protection hidden="1"/>
    </xf>
    <xf numFmtId="0" fontId="49" fillId="38" borderId="54" xfId="42" applyFont="1" applyFill="1" applyBorder="1" applyAlignment="1" applyProtection="1">
      <alignment vertical="center"/>
      <protection hidden="1"/>
    </xf>
    <xf numFmtId="0" fontId="43" fillId="38" borderId="59" xfId="42" applyFont="1" applyFill="1" applyBorder="1" applyProtection="1">
      <protection hidden="1"/>
    </xf>
    <xf numFmtId="0" fontId="43" fillId="38" borderId="59" xfId="42" applyFont="1" applyFill="1" applyBorder="1" applyAlignment="1" applyProtection="1">
      <alignment vertical="center"/>
      <protection locked="0"/>
    </xf>
    <xf numFmtId="49" fontId="43" fillId="38" borderId="57" xfId="42" applyNumberFormat="1" applyFont="1" applyFill="1" applyBorder="1" applyAlignment="1" applyProtection="1">
      <alignment horizontal="left" vertical="center"/>
      <protection locked="0"/>
    </xf>
    <xf numFmtId="0" fontId="47" fillId="0" borderId="0" xfId="42" applyFont="1" applyAlignment="1">
      <alignment horizontal="center"/>
    </xf>
    <xf numFmtId="3" fontId="65" fillId="0" borderId="28" xfId="42" applyNumberFormat="1" applyFont="1" applyBorder="1" applyAlignment="1">
      <alignment horizontal="center"/>
    </xf>
    <xf numFmtId="0" fontId="65" fillId="0" borderId="28" xfId="42" applyFont="1" applyBorder="1" applyAlignment="1">
      <alignment horizontal="right" wrapText="1"/>
    </xf>
    <xf numFmtId="0" fontId="64" fillId="0" borderId="31" xfId="42" applyFont="1" applyBorder="1" applyAlignment="1">
      <alignment horizontal="center" vertical="center"/>
    </xf>
    <xf numFmtId="0" fontId="99" fillId="43" borderId="46" xfId="97" applyFont="1" applyFill="1" applyBorder="1" applyProtection="1">
      <alignment horizontal="center" vertical="center"/>
      <protection hidden="1"/>
    </xf>
    <xf numFmtId="0" fontId="43" fillId="43" borderId="46" xfId="97" applyFont="1" applyFill="1" applyBorder="1" applyProtection="1">
      <alignment horizontal="center" vertical="center"/>
      <protection hidden="1"/>
    </xf>
    <xf numFmtId="0" fontId="43" fillId="43" borderId="46" xfId="97" applyFont="1" applyFill="1" applyBorder="1" applyAlignment="1" applyProtection="1">
      <alignment horizontal="left" vertical="center"/>
      <protection hidden="1"/>
    </xf>
    <xf numFmtId="0" fontId="64" fillId="42" borderId="61" xfId="97" applyFont="1" applyFill="1" applyBorder="1" applyProtection="1">
      <alignment horizontal="center" vertical="center"/>
      <protection hidden="1"/>
    </xf>
    <xf numFmtId="0" fontId="43" fillId="42" borderId="59" xfId="42" applyFont="1" applyFill="1" applyBorder="1" applyAlignment="1" applyProtection="1">
      <alignment vertical="center"/>
      <protection hidden="1"/>
    </xf>
    <xf numFmtId="0" fontId="64" fillId="30" borderId="30" xfId="42" applyFont="1" applyFill="1" applyBorder="1" applyAlignment="1">
      <alignment horizontal="center" vertical="center"/>
    </xf>
    <xf numFmtId="0" fontId="85" fillId="30" borderId="29" xfId="42" applyFont="1" applyFill="1" applyBorder="1" applyAlignment="1">
      <alignment horizontal="center" vertical="center"/>
    </xf>
    <xf numFmtId="0" fontId="48" fillId="0" borderId="11" xfId="42" applyFont="1" applyBorder="1" applyProtection="1">
      <protection hidden="1"/>
    </xf>
    <xf numFmtId="49" fontId="45" fillId="24" borderId="57" xfId="42" applyNumberFormat="1" applyFont="1" applyFill="1" applyBorder="1" applyAlignment="1" applyProtection="1">
      <alignment horizontal="left" vertical="center" wrapText="1"/>
      <protection locked="0"/>
    </xf>
    <xf numFmtId="0" fontId="44" fillId="24" borderId="59" xfId="42" applyFont="1" applyFill="1" applyBorder="1" applyAlignment="1" applyProtection="1">
      <alignment horizontal="justify" vertical="center" wrapText="1"/>
      <protection locked="0"/>
    </xf>
    <xf numFmtId="0" fontId="41" fillId="24" borderId="59" xfId="42" applyFont="1" applyFill="1" applyBorder="1" applyProtection="1">
      <protection hidden="1"/>
    </xf>
    <xf numFmtId="169" fontId="41" fillId="24" borderId="59" xfId="42" applyNumberFormat="1" applyFont="1" applyFill="1" applyBorder="1" applyProtection="1">
      <protection hidden="1"/>
    </xf>
    <xf numFmtId="169" fontId="41" fillId="24" borderId="53" xfId="42" applyNumberFormat="1" applyFont="1" applyFill="1" applyBorder="1" applyAlignment="1" applyProtection="1">
      <alignment vertical="center"/>
      <protection hidden="1"/>
    </xf>
    <xf numFmtId="4" fontId="81" fillId="24" borderId="54" xfId="42" applyNumberFormat="1" applyFont="1" applyFill="1" applyBorder="1" applyAlignment="1" applyProtection="1">
      <alignment vertical="center"/>
      <protection hidden="1"/>
    </xf>
    <xf numFmtId="169" fontId="41" fillId="24" borderId="50" xfId="42" applyNumberFormat="1" applyFont="1" applyFill="1" applyBorder="1" applyAlignment="1" applyProtection="1">
      <alignment vertical="center"/>
      <protection hidden="1"/>
    </xf>
    <xf numFmtId="0" fontId="41" fillId="24" borderId="60" xfId="42" applyFont="1" applyFill="1" applyBorder="1" applyProtection="1">
      <protection hidden="1"/>
    </xf>
    <xf numFmtId="0" fontId="41" fillId="24" borderId="58" xfId="42" applyFont="1" applyFill="1" applyBorder="1" applyAlignment="1" applyProtection="1">
      <alignment horizontal="center"/>
      <protection hidden="1"/>
    </xf>
    <xf numFmtId="0" fontId="41" fillId="24" borderId="57" xfId="42" applyFont="1" applyFill="1" applyBorder="1" applyAlignment="1" applyProtection="1">
      <alignment horizontal="left" vertical="center"/>
      <protection hidden="1"/>
    </xf>
    <xf numFmtId="0" fontId="46" fillId="24" borderId="59" xfId="42" applyFont="1" applyFill="1" applyBorder="1" applyAlignment="1" applyProtection="1">
      <alignment horizontal="left" vertical="center" wrapText="1"/>
      <protection hidden="1"/>
    </xf>
    <xf numFmtId="0" fontId="41" fillId="24" borderId="59" xfId="42" applyFont="1" applyFill="1" applyBorder="1" applyAlignment="1" applyProtection="1">
      <alignment horizontal="left" vertical="center"/>
      <protection hidden="1"/>
    </xf>
    <xf numFmtId="0" fontId="41" fillId="24" borderId="58" xfId="42" applyFont="1" applyFill="1" applyBorder="1" applyAlignment="1" applyProtection="1">
      <alignment vertical="center"/>
      <protection hidden="1"/>
    </xf>
    <xf numFmtId="169" fontId="47" fillId="0" borderId="10" xfId="42" applyNumberFormat="1" applyFont="1" applyBorder="1" applyAlignment="1" applyProtection="1">
      <alignment horizontal="center" wrapText="1"/>
      <protection hidden="1"/>
    </xf>
    <xf numFmtId="0" fontId="47" fillId="0" borderId="0" xfId="42" applyFont="1" applyAlignment="1" applyProtection="1">
      <alignment horizontal="justify" wrapText="1"/>
      <protection hidden="1"/>
    </xf>
    <xf numFmtId="0" fontId="41" fillId="0" borderId="43" xfId="42" applyFont="1" applyBorder="1" applyAlignment="1" applyProtection="1">
      <alignment vertical="center" wrapText="1"/>
      <protection locked="0"/>
    </xf>
    <xf numFmtId="178" fontId="48" fillId="0" borderId="0" xfId="42" applyNumberFormat="1" applyFont="1" applyProtection="1">
      <protection hidden="1"/>
    </xf>
    <xf numFmtId="49" fontId="88" fillId="0" borderId="13" xfId="42" applyNumberFormat="1" applyFont="1" applyFill="1" applyBorder="1" applyAlignment="1" applyProtection="1">
      <alignment horizontal="left" vertical="center"/>
      <protection hidden="1"/>
    </xf>
    <xf numFmtId="4" fontId="88" fillId="0" borderId="14" xfId="42" applyNumberFormat="1" applyFont="1" applyFill="1" applyBorder="1" applyAlignment="1" applyProtection="1">
      <alignment horizontal="left" vertical="center"/>
      <protection hidden="1"/>
    </xf>
    <xf numFmtId="2" fontId="88" fillId="0" borderId="14" xfId="42" applyNumberFormat="1" applyFont="1" applyFill="1" applyBorder="1" applyAlignment="1" applyProtection="1">
      <alignment vertical="center"/>
      <protection hidden="1"/>
    </xf>
    <xf numFmtId="4" fontId="88" fillId="0" borderId="14" xfId="42" applyNumberFormat="1" applyFont="1" applyFill="1" applyBorder="1" applyAlignment="1" applyProtection="1">
      <alignment vertical="center"/>
      <protection hidden="1"/>
    </xf>
    <xf numFmtId="172" fontId="89" fillId="0" borderId="14" xfId="42" applyNumberFormat="1" applyFont="1" applyFill="1" applyBorder="1" applyAlignment="1" applyProtection="1">
      <alignment vertical="center"/>
      <protection hidden="1"/>
    </xf>
    <xf numFmtId="181" fontId="88" fillId="0" borderId="11" xfId="42" applyNumberFormat="1" applyFont="1" applyFill="1" applyBorder="1" applyAlignment="1" applyProtection="1">
      <alignment horizontal="right" vertical="center"/>
      <protection hidden="1"/>
    </xf>
    <xf numFmtId="4" fontId="88" fillId="0" borderId="12" xfId="42" applyNumberFormat="1" applyFont="1" applyFill="1" applyBorder="1" applyAlignment="1" applyProtection="1">
      <alignment vertical="center"/>
      <protection hidden="1"/>
    </xf>
    <xf numFmtId="0" fontId="47" fillId="23" borderId="59" xfId="42" applyFont="1" applyFill="1" applyBorder="1" applyAlignment="1" applyProtection="1">
      <alignment horizontal="center"/>
      <protection hidden="1"/>
    </xf>
    <xf numFmtId="0" fontId="48" fillId="0" borderId="0" xfId="42" applyFont="1" applyBorder="1" applyAlignment="1" applyProtection="1">
      <alignment horizontal="center" vertical="center"/>
      <protection locked="0"/>
    </xf>
    <xf numFmtId="0" fontId="47" fillId="0" borderId="51" xfId="42" applyFont="1" applyBorder="1" applyAlignment="1" applyProtection="1">
      <alignment horizontal="justify" vertical="center" wrapText="1"/>
      <protection hidden="1"/>
    </xf>
    <xf numFmtId="20" fontId="48" fillId="28" borderId="28" xfId="42" applyNumberFormat="1" applyFont="1" applyFill="1" applyBorder="1" applyProtection="1">
      <protection hidden="1"/>
    </xf>
    <xf numFmtId="0" fontId="48" fillId="28" borderId="28" xfId="42" applyFont="1" applyFill="1" applyBorder="1" applyProtection="1">
      <protection hidden="1"/>
    </xf>
    <xf numFmtId="0" fontId="65" fillId="28" borderId="28" xfId="42" applyFont="1" applyFill="1" applyBorder="1" applyProtection="1">
      <protection hidden="1"/>
    </xf>
    <xf numFmtId="0" fontId="66" fillId="28" borderId="28" xfId="42" applyFont="1" applyFill="1" applyBorder="1" applyProtection="1">
      <protection hidden="1"/>
    </xf>
    <xf numFmtId="0" fontId="48" fillId="28" borderId="0" xfId="42" applyFont="1" applyFill="1" applyBorder="1" applyProtection="1">
      <protection hidden="1"/>
    </xf>
    <xf numFmtId="0" fontId="47" fillId="0" borderId="28" xfId="42" applyFont="1" applyBorder="1" applyAlignment="1" applyProtection="1">
      <alignment horizontal="justify" vertical="center" wrapText="1"/>
      <protection hidden="1"/>
    </xf>
    <xf numFmtId="0" fontId="53" fillId="0" borderId="0" xfId="42" applyFont="1" applyBorder="1" applyAlignment="1">
      <alignment horizontal="center" vertical="center"/>
    </xf>
    <xf numFmtId="20" fontId="64" fillId="0" borderId="28" xfId="42" applyNumberFormat="1" applyFont="1" applyBorder="1" applyProtection="1">
      <protection hidden="1"/>
    </xf>
    <xf numFmtId="0" fontId="64" fillId="0" borderId="28" xfId="42" applyFont="1" applyBorder="1" applyProtection="1">
      <protection hidden="1"/>
    </xf>
    <xf numFmtId="0" fontId="65" fillId="0" borderId="28" xfId="42" applyFont="1" applyBorder="1" applyProtection="1">
      <protection hidden="1"/>
    </xf>
    <xf numFmtId="0" fontId="74" fillId="0" borderId="28" xfId="42" applyFont="1" applyBorder="1" applyProtection="1">
      <protection hidden="1"/>
    </xf>
    <xf numFmtId="0" fontId="70" fillId="0" borderId="28" xfId="42" applyFont="1" applyBorder="1" applyProtection="1">
      <protection hidden="1"/>
    </xf>
    <xf numFmtId="0" fontId="64" fillId="0" borderId="62" xfId="42" applyFont="1" applyBorder="1" applyProtection="1">
      <protection hidden="1"/>
    </xf>
    <xf numFmtId="0" fontId="43" fillId="42" borderId="59" xfId="42" applyFont="1" applyFill="1" applyBorder="1" applyAlignment="1" applyProtection="1">
      <alignment vertical="center"/>
      <protection locked="0"/>
    </xf>
    <xf numFmtId="0" fontId="48" fillId="0" borderId="34" xfId="42" applyFont="1" applyBorder="1" applyAlignment="1">
      <alignment horizontal="center" vertical="center"/>
    </xf>
  </cellXfs>
  <cellStyles count="98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86" builtinId="11" hidden="1"/>
    <cellStyle name="Calcul" xfId="84" builtinId="22" hidden="1"/>
    <cellStyle name="Cegelec" xfId="25" xr:uid="{00000000-0005-0000-0000-00001A000000}"/>
    <cellStyle name="Cellule liée" xfId="85" builtinId="24" hidden="1"/>
    <cellStyle name="EnteteDevis" xfId="92" xr:uid="{D8A9EA21-A019-489A-BE8A-C891AAFFEE08}"/>
    <cellStyle name="EnteteDevis 2" xfId="94" xr:uid="{35334A1D-9968-4532-A211-84E06F0C1E13}"/>
    <cellStyle name="EnteteDevis 3" xfId="97" xr:uid="{9C64BFF1-43A9-4A01-9587-15688F8B5ED2}"/>
    <cellStyle name="Entrée" xfId="83" builtinId="20" hidden="1"/>
    <cellStyle name="Euro" xfId="26" xr:uid="{00000000-0005-0000-0000-00001D000000}"/>
    <cellStyle name="Euro 2" xfId="27" xr:uid="{00000000-0005-0000-0000-00001E000000}"/>
    <cellStyle name="Euro 27" xfId="28" xr:uid="{00000000-0005-0000-0000-00001F000000}"/>
    <cellStyle name="Euro 3" xfId="29" xr:uid="{00000000-0005-0000-0000-000020000000}"/>
    <cellStyle name="Euro 4" xfId="30" xr:uid="{00000000-0005-0000-0000-000021000000}"/>
    <cellStyle name="Insatisfaisant" xfId="82" builtinId="27" hidden="1"/>
    <cellStyle name="Milliers" xfId="31" builtinId="3"/>
    <cellStyle name="Milliers 2" xfId="32" xr:uid="{00000000-0005-0000-0000-000024000000}"/>
    <cellStyle name="Milliers 2 2" xfId="33" xr:uid="{00000000-0005-0000-0000-000025000000}"/>
    <cellStyle name="Milliers 2 3" xfId="89" xr:uid="{8BBC10C7-B55E-4FF1-BB33-A743E10C4C62}"/>
    <cellStyle name="Milliers 3" xfId="34" xr:uid="{00000000-0005-0000-0000-000026000000}"/>
    <cellStyle name="Milliers 4" xfId="35" xr:uid="{00000000-0005-0000-0000-000027000000}"/>
    <cellStyle name="Milliers 5" xfId="36" xr:uid="{00000000-0005-0000-0000-000028000000}"/>
    <cellStyle name="Milliers 6" xfId="37" xr:uid="{00000000-0005-0000-0000-000029000000}"/>
    <cellStyle name="Milliers_Prix Revient" xfId="38" xr:uid="{00000000-0005-0000-0000-00002A000000}"/>
    <cellStyle name="Monétaire" xfId="39" builtinId="4"/>
    <cellStyle name="Monétaire 2" xfId="40" xr:uid="{00000000-0005-0000-0000-00002C000000}"/>
    <cellStyle name="Monétaire 2 2" xfId="90" xr:uid="{F41809AD-70B6-4766-A79A-1675686A286C}"/>
    <cellStyle name="Neutre" xfId="41" builtinId="28" customBuiltin="1"/>
    <cellStyle name="Normal" xfId="0" builtinId="0"/>
    <cellStyle name="Normal 10" xfId="42" xr:uid="{00000000-0005-0000-0000-00002F000000}"/>
    <cellStyle name="Normal 2" xfId="43" xr:uid="{00000000-0005-0000-0000-000030000000}"/>
    <cellStyle name="Normal 2 2" xfId="44" xr:uid="{00000000-0005-0000-0000-000031000000}"/>
    <cellStyle name="Normal 2 2 2" xfId="45" xr:uid="{00000000-0005-0000-0000-000032000000}"/>
    <cellStyle name="Normal 2 3" xfId="46" xr:uid="{00000000-0005-0000-0000-000033000000}"/>
    <cellStyle name="Normal 27" xfId="47" xr:uid="{00000000-0005-0000-0000-000034000000}"/>
    <cellStyle name="Normal 3" xfId="48" xr:uid="{00000000-0005-0000-0000-000035000000}"/>
    <cellStyle name="Normal 4" xfId="49" xr:uid="{00000000-0005-0000-0000-000036000000}"/>
    <cellStyle name="Normal 5" xfId="50" xr:uid="{00000000-0005-0000-0000-000037000000}"/>
    <cellStyle name="Normal 5 2" xfId="51" xr:uid="{00000000-0005-0000-0000-000038000000}"/>
    <cellStyle name="Normal 6" xfId="52" xr:uid="{00000000-0005-0000-0000-000039000000}"/>
    <cellStyle name="Normal 7" xfId="53" xr:uid="{00000000-0005-0000-0000-00003A000000}"/>
    <cellStyle name="Normal 7 2" xfId="54" xr:uid="{00000000-0005-0000-0000-00003B000000}"/>
    <cellStyle name="Normal 8" xfId="88" xr:uid="{CF1D16D7-0DD3-45DD-86F9-E5DDAF8FACAD}"/>
    <cellStyle name="Normal 9" xfId="93" xr:uid="{C6978D83-F5BD-4F9E-944C-C0EF40DDD852}"/>
    <cellStyle name="Note" xfId="87" builtinId="10" hidden="1"/>
    <cellStyle name="Pourcentage" xfId="55" builtinId="5"/>
    <cellStyle name="Pourcentage 2" xfId="91" xr:uid="{E8A0092F-6412-472E-983C-6ECEFB579395}"/>
    <cellStyle name="Satisfaisant" xfId="56" builtinId="26" customBuiltin="1"/>
    <cellStyle name="Sortie" xfId="57" builtinId="21" customBuiltin="1"/>
    <cellStyle name="texte" xfId="58" xr:uid="{00000000-0005-0000-0000-000040000000}"/>
    <cellStyle name="Texte explicatif" xfId="59" builtinId="53" customBuiltin="1"/>
    <cellStyle name="textegras" xfId="60" xr:uid="{00000000-0005-0000-0000-000042000000}"/>
    <cellStyle name="Titre" xfId="61" builtinId="15" customBuiltin="1"/>
    <cellStyle name="titre 1" xfId="62" xr:uid="{00000000-0005-0000-0000-000044000000}"/>
    <cellStyle name="titre 2" xfId="63" xr:uid="{00000000-0005-0000-0000-000045000000}"/>
    <cellStyle name="Titre 1" xfId="64" builtinId="16" customBuiltin="1"/>
    <cellStyle name="Titre 2" xfId="65" builtinId="17" customBuiltin="1"/>
    <cellStyle name="Titre 3" xfId="66" builtinId="18" customBuiltin="1"/>
    <cellStyle name="Titre 4" xfId="67" builtinId="19" customBuiltin="1"/>
    <cellStyle name="titre1" xfId="68" xr:uid="{00000000-0005-0000-0000-00004A000000}"/>
    <cellStyle name="titre2" xfId="69" xr:uid="{00000000-0005-0000-0000-00004B000000}"/>
    <cellStyle name="titre3" xfId="70" xr:uid="{00000000-0005-0000-0000-00004C000000}"/>
    <cellStyle name="titre4" xfId="71" xr:uid="{00000000-0005-0000-0000-00004D000000}"/>
    <cellStyle name="TITREPARTIE" xfId="72" xr:uid="{00000000-0005-0000-0000-00004E000000}"/>
    <cellStyle name="Total" xfId="73" builtinId="25" customBuiltin="1"/>
    <cellStyle name="TotalGeneral" xfId="74" xr:uid="{00000000-0005-0000-0000-000050000000}"/>
    <cellStyle name="TotalGeneral 2" xfId="75" xr:uid="{00000000-0005-0000-0000-000051000000}"/>
    <cellStyle name="TotalGeneral 3" xfId="95" xr:uid="{CF0F7B54-D947-47DA-B7FB-C6AC4CB7C017}"/>
    <cellStyle name="TotalGeneral 4" xfId="96" xr:uid="{33089063-E660-4509-91AB-4F96AEAF927C}"/>
    <cellStyle name="totaux1" xfId="76" xr:uid="{00000000-0005-0000-0000-000052000000}"/>
    <cellStyle name="totaux2" xfId="77" xr:uid="{00000000-0005-0000-0000-000053000000}"/>
    <cellStyle name="totaux3" xfId="78" xr:uid="{00000000-0005-0000-0000-000054000000}"/>
    <cellStyle name="totaux4" xfId="79" xr:uid="{00000000-0005-0000-0000-000055000000}"/>
    <cellStyle name="VARIANTE" xfId="80" xr:uid="{00000000-0005-0000-0000-000056000000}"/>
    <cellStyle name="Vérification" xfId="81" builtinId="23" customBuiltin="1"/>
  </cellStyles>
  <dxfs count="9">
    <dxf>
      <numFmt numFmtId="2" formatCode="0.00"/>
      <fill>
        <patternFill>
          <bgColor rgb="FFB0B0B0"/>
        </patternFill>
      </fill>
    </dxf>
    <dxf>
      <numFmt numFmtId="2" formatCode="0.00"/>
      <fill>
        <patternFill>
          <bgColor rgb="FFF47023"/>
        </patternFill>
      </fill>
    </dxf>
    <dxf>
      <fill>
        <patternFill>
          <bgColor rgb="FFFF3200"/>
        </patternFill>
      </fill>
    </dxf>
    <dxf>
      <numFmt numFmtId="2" formatCode="0.00"/>
      <fill>
        <patternFill>
          <bgColor rgb="FFB0B0B0"/>
        </patternFill>
      </fill>
    </dxf>
    <dxf>
      <numFmt numFmtId="2" formatCode="0.00"/>
      <fill>
        <patternFill>
          <bgColor rgb="FFF47023"/>
        </patternFill>
      </fill>
    </dxf>
    <dxf>
      <fill>
        <patternFill>
          <bgColor rgb="FFFF3200"/>
        </patternFill>
      </fill>
    </dxf>
    <dxf>
      <fill>
        <patternFill>
          <bgColor rgb="FFFF3200"/>
        </patternFill>
      </fill>
    </dxf>
    <dxf>
      <fill>
        <patternFill>
          <bgColor rgb="FFFF3200"/>
        </patternFill>
      </fill>
    </dxf>
    <dxf>
      <font>
        <color auto="1"/>
      </font>
      <numFmt numFmtId="1" formatCode="0"/>
      <fill>
        <patternFill patternType="solid">
          <bgColor theme="0" tint="-4.9989318521683403E-2"/>
        </patternFill>
      </fill>
    </dxf>
  </dxfs>
  <tableStyles count="0" defaultTableStyle="TableStyleMedium2" defaultPivotStyle="PivotStyleLight16"/>
  <colors>
    <mruColors>
      <color rgb="FF23769E"/>
      <color rgb="FF373A87"/>
      <color rgb="FF1A1E27"/>
      <color rgb="FF2196F3"/>
      <color rgb="FF004176"/>
      <color rgb="FFE1E4EC"/>
      <color rgb="FF21242C"/>
      <color rgb="FFF1F4FC"/>
      <color rgb="FF131722"/>
      <color rgb="FFEF53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1A4C9-0219-4791-A819-7A9F3350F85C}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62EFA-350F-4AA0-BF39-EF665DE3C287}">
  <sheetPr>
    <pageSetUpPr autoPageBreaks="0" fitToPage="1"/>
  </sheetPr>
  <dimension ref="A1:L42"/>
  <sheetViews>
    <sheetView showGridLines="0" showZeros="0" tabSelected="1" topLeftCell="A2" zoomScale="85" zoomScaleNormal="85" workbookViewId="0">
      <pane ySplit="4" topLeftCell="A6" activePane="bottomLeft" state="frozenSplit"/>
      <selection activeCell="A2" sqref="A2"/>
      <selection pane="bottomLeft" activeCell="N17" sqref="N17"/>
    </sheetView>
  </sheetViews>
  <sheetFormatPr baseColWidth="10" defaultRowHeight="12"/>
  <cols>
    <col min="1" max="1" width="19.5703125" style="29" customWidth="1"/>
    <col min="2" max="2" width="60.7109375" style="143" customWidth="1"/>
    <col min="3" max="3" width="12.5703125" style="144" bestFit="1" customWidth="1"/>
    <col min="4" max="4" width="7.7109375" style="144" bestFit="1" customWidth="1"/>
    <col min="5" max="5" width="10" style="145" bestFit="1" customWidth="1"/>
    <col min="6" max="6" width="12.5703125" style="145" bestFit="1" customWidth="1"/>
    <col min="7" max="7" width="13.42578125" style="145" bestFit="1" customWidth="1"/>
    <col min="8" max="8" width="16.7109375" style="145" customWidth="1"/>
    <col min="9" max="9" width="12.5703125" style="30" bestFit="1" customWidth="1"/>
    <col min="10" max="10" width="16.7109375" style="30" bestFit="1" customWidth="1"/>
    <col min="11" max="11" width="14.28515625" style="148" customWidth="1"/>
    <col min="12" max="12" width="5.28515625" style="186" hidden="1" customWidth="1"/>
    <col min="13" max="16384" width="11.42578125" style="68"/>
  </cols>
  <sheetData>
    <row r="1" spans="1:12" s="61" customFormat="1" ht="13.5" hidden="1" thickBot="1">
      <c r="A1" s="315" t="s">
        <v>48</v>
      </c>
      <c r="B1" s="315" t="s">
        <v>4</v>
      </c>
      <c r="C1" s="315" t="s">
        <v>5</v>
      </c>
      <c r="D1" s="315" t="s">
        <v>2</v>
      </c>
      <c r="E1" s="315" t="s">
        <v>63</v>
      </c>
      <c r="F1" s="315" t="s">
        <v>64</v>
      </c>
      <c r="G1" s="315" t="s">
        <v>65</v>
      </c>
      <c r="H1" s="315" t="s">
        <v>66</v>
      </c>
      <c r="I1" s="315" t="s">
        <v>67</v>
      </c>
      <c r="J1" s="315" t="s">
        <v>68</v>
      </c>
      <c r="K1" s="315" t="s">
        <v>69</v>
      </c>
      <c r="L1" s="314" t="s">
        <v>70</v>
      </c>
    </row>
    <row r="2" spans="1:12" s="61" customFormat="1" ht="27.75" customHeight="1" thickBot="1">
      <c r="A2" s="357" t="s">
        <v>87</v>
      </c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2"/>
    </row>
    <row r="3" spans="1:12" s="61" customFormat="1" ht="24.75" customHeight="1" thickBot="1">
      <c r="A3" s="311" t="s">
        <v>57</v>
      </c>
      <c r="B3" s="310" t="s">
        <v>58</v>
      </c>
      <c r="C3" s="310" t="s">
        <v>39</v>
      </c>
      <c r="D3" s="310" t="s">
        <v>2</v>
      </c>
      <c r="E3" s="310" t="s">
        <v>61</v>
      </c>
      <c r="F3" s="310" t="s">
        <v>78</v>
      </c>
      <c r="G3" s="310" t="s">
        <v>62</v>
      </c>
      <c r="H3" s="310" t="s">
        <v>79</v>
      </c>
      <c r="I3" s="310" t="s">
        <v>60</v>
      </c>
      <c r="J3" s="310" t="s">
        <v>59</v>
      </c>
      <c r="K3" s="310" t="s">
        <v>1</v>
      </c>
      <c r="L3" s="309"/>
    </row>
    <row r="4" spans="1:12" s="61" customFormat="1" ht="12.75">
      <c r="A4" s="308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</row>
    <row r="5" spans="1:12" hidden="1">
      <c r="A5" s="3"/>
      <c r="B5" s="307"/>
      <c r="C5" s="306"/>
      <c r="D5" s="306"/>
      <c r="E5" s="4"/>
      <c r="F5" s="5"/>
      <c r="G5" s="68"/>
      <c r="H5" s="68"/>
      <c r="I5" s="6"/>
      <c r="J5" s="6"/>
      <c r="K5" s="305"/>
      <c r="L5" s="305" t="s">
        <v>72</v>
      </c>
    </row>
    <row r="6" spans="1:12" ht="21">
      <c r="A6" s="304" t="s">
        <v>11</v>
      </c>
      <c r="B6" s="303" t="s">
        <v>10</v>
      </c>
      <c r="C6" s="302"/>
      <c r="D6" s="302"/>
      <c r="E6" s="302"/>
      <c r="F6" s="302"/>
      <c r="G6" s="66">
        <f>SUBTOTAL(9,G7:G16)</f>
        <v>0</v>
      </c>
      <c r="H6" s="66">
        <f>SUBTOTAL(9,H7:H16)</f>
        <v>0</v>
      </c>
      <c r="I6" s="301"/>
      <c r="J6" s="66">
        <f>SUBTOTAL(9,J7:J17)</f>
        <v>0</v>
      </c>
      <c r="K6" s="300"/>
      <c r="L6" s="183" t="s">
        <v>32</v>
      </c>
    </row>
    <row r="7" spans="1:12" s="77" customFormat="1" hidden="1">
      <c r="A7" s="69"/>
      <c r="B7" s="70"/>
      <c r="C7" s="70"/>
      <c r="D7" s="70"/>
      <c r="E7" s="71"/>
      <c r="F7" s="70"/>
      <c r="G7" s="72"/>
      <c r="H7" s="70"/>
      <c r="I7" s="70"/>
      <c r="J7" s="73"/>
      <c r="K7" s="75"/>
      <c r="L7" s="87" t="s">
        <v>16</v>
      </c>
    </row>
    <row r="8" spans="1:12" s="77" customFormat="1" ht="12.75">
      <c r="A8" s="104"/>
      <c r="B8" s="105"/>
      <c r="C8" s="107"/>
      <c r="D8" s="106"/>
      <c r="E8" s="108"/>
      <c r="F8" s="108"/>
      <c r="G8" s="279">
        <f t="shared" ref="G8:G15" si="0">C8*E8</f>
        <v>0</v>
      </c>
      <c r="H8" s="279">
        <f t="shared" ref="H8:H15" si="1">F8*C8</f>
        <v>0</v>
      </c>
      <c r="I8" s="278" cm="1">
        <f t="array" ref="I8">ROUND(IFERROR(VLOOKUP($K8,xxx_fam_zone_extraction_coefs,COLUMN(KMO),FALSE)*$E8+VLOOKUP($K8,xxx_fam_zone_extraction_coefs,COLUMN(KFO),FALSE)*$F8,$E8*KMO+$F8*KFO),ARRONDIPVU)+IF(K8="+",xxx_fam_zone_ajustement,0)</f>
        <v>0</v>
      </c>
      <c r="J8" s="277">
        <f t="shared" ref="J8:J15" si="2">I8*C8</f>
        <v>0</v>
      </c>
      <c r="K8" s="112"/>
      <c r="L8" s="113" t="s">
        <v>33</v>
      </c>
    </row>
    <row r="9" spans="1:12" s="77" customFormat="1" ht="12.75">
      <c r="A9" s="104"/>
      <c r="B9" s="105"/>
      <c r="C9" s="107"/>
      <c r="D9" s="106"/>
      <c r="E9" s="108"/>
      <c r="F9" s="108"/>
      <c r="G9" s="279">
        <f t="shared" si="0"/>
        <v>0</v>
      </c>
      <c r="H9" s="279">
        <f t="shared" si="1"/>
        <v>0</v>
      </c>
      <c r="I9" s="278" cm="1">
        <f t="array" ref="I9">ROUND(IFERROR(VLOOKUP($K9,xxx_fam_zone_extraction_coefs,COLUMN(KMO),FALSE)*$E9+VLOOKUP($K9,xxx_fam_zone_extraction_coefs,COLUMN(KFO),FALSE)*$F9,$E9*KMO+$F9*KFO),ARRONDIPVU)+IF(K9="+",xxx_fam_zone_ajustement,0)</f>
        <v>0</v>
      </c>
      <c r="J9" s="277">
        <f t="shared" si="2"/>
        <v>0</v>
      </c>
      <c r="K9" s="112"/>
      <c r="L9" s="113" t="s">
        <v>33</v>
      </c>
    </row>
    <row r="10" spans="1:12" s="77" customFormat="1" ht="12.75">
      <c r="A10" s="104"/>
      <c r="B10" s="105"/>
      <c r="C10" s="107"/>
      <c r="D10" s="106"/>
      <c r="E10" s="108"/>
      <c r="F10" s="108"/>
      <c r="G10" s="279">
        <f t="shared" si="0"/>
        <v>0</v>
      </c>
      <c r="H10" s="279">
        <f t="shared" si="1"/>
        <v>0</v>
      </c>
      <c r="I10" s="278" cm="1">
        <f t="array" ref="I10">ROUND(IFERROR(VLOOKUP($K10,xxx_fam_zone_extraction_coefs,COLUMN(KMO),FALSE)*$E10+VLOOKUP($K10,xxx_fam_zone_extraction_coefs,COLUMN(KFO),FALSE)*$F10,$E10*KMO+$F10*KFO),ARRONDIPVU)+IF(K10="+",xxx_fam_zone_ajustement,0)</f>
        <v>0</v>
      </c>
      <c r="J10" s="277">
        <f t="shared" si="2"/>
        <v>0</v>
      </c>
      <c r="K10" s="112"/>
      <c r="L10" s="113" t="s">
        <v>33</v>
      </c>
    </row>
    <row r="11" spans="1:12" s="77" customFormat="1" ht="12.75">
      <c r="A11" s="104"/>
      <c r="B11" s="105"/>
      <c r="C11" s="107"/>
      <c r="D11" s="106"/>
      <c r="E11" s="108"/>
      <c r="F11" s="108"/>
      <c r="G11" s="279">
        <f t="shared" si="0"/>
        <v>0</v>
      </c>
      <c r="H11" s="279">
        <f t="shared" si="1"/>
        <v>0</v>
      </c>
      <c r="I11" s="278" cm="1">
        <f t="array" ref="I11">ROUND(IFERROR(VLOOKUP($K11,xxx_fam_zone_extraction_coefs,COLUMN(KMO),FALSE)*$E11+VLOOKUP($K11,xxx_fam_zone_extraction_coefs,COLUMN(KFO),FALSE)*$F11,$E11*KMO+$F11*KFO),ARRONDIPVU)+IF(K11="+",xxx_fam_zone_ajustement,0)</f>
        <v>0</v>
      </c>
      <c r="J11" s="277">
        <f t="shared" si="2"/>
        <v>0</v>
      </c>
      <c r="K11" s="112"/>
      <c r="L11" s="113" t="s">
        <v>33</v>
      </c>
    </row>
    <row r="12" spans="1:12" s="77" customFormat="1" ht="12.75">
      <c r="A12" s="104"/>
      <c r="B12" s="105"/>
      <c r="C12" s="107"/>
      <c r="D12" s="106"/>
      <c r="E12" s="108"/>
      <c r="F12" s="108"/>
      <c r="G12" s="279">
        <f t="shared" si="0"/>
        <v>0</v>
      </c>
      <c r="H12" s="279">
        <f t="shared" si="1"/>
        <v>0</v>
      </c>
      <c r="I12" s="278" cm="1">
        <f t="array" ref="I12">ROUND(IFERROR(VLOOKUP($K12,xxx_fam_zone_extraction_coefs,COLUMN(KMO),FALSE)*$E12+VLOOKUP($K12,xxx_fam_zone_extraction_coefs,COLUMN(KFO),FALSE)*$F12,$E12*KMO+$F12*KFO),ARRONDIPVU)+IF(K12="+",xxx_fam_zone_ajustement,0)</f>
        <v>0</v>
      </c>
      <c r="J12" s="277">
        <f t="shared" si="2"/>
        <v>0</v>
      </c>
      <c r="K12" s="112"/>
      <c r="L12" s="113" t="s">
        <v>33</v>
      </c>
    </row>
    <row r="13" spans="1:12" s="77" customFormat="1" ht="12.75">
      <c r="A13" s="104"/>
      <c r="B13" s="105"/>
      <c r="C13" s="107"/>
      <c r="D13" s="106"/>
      <c r="E13" s="108"/>
      <c r="F13" s="108"/>
      <c r="G13" s="279">
        <f t="shared" si="0"/>
        <v>0</v>
      </c>
      <c r="H13" s="279">
        <f t="shared" si="1"/>
        <v>0</v>
      </c>
      <c r="I13" s="278" cm="1">
        <f t="array" ref="I13">ROUND(IFERROR(VLOOKUP($K13,xxx_fam_zone_extraction_coefs,COLUMN(KMO),FALSE)*$E13+VLOOKUP($K13,xxx_fam_zone_extraction_coefs,COLUMN(KFO),FALSE)*$F13,$E13*KMO+$F13*KFO),ARRONDIPVU)+IF(K13="+",xxx_fam_zone_ajustement,0)</f>
        <v>0</v>
      </c>
      <c r="J13" s="277">
        <f t="shared" si="2"/>
        <v>0</v>
      </c>
      <c r="K13" s="112"/>
      <c r="L13" s="113" t="s">
        <v>33</v>
      </c>
    </row>
    <row r="14" spans="1:12" s="77" customFormat="1" ht="12.75">
      <c r="A14" s="104"/>
      <c r="B14" s="105"/>
      <c r="C14" s="107"/>
      <c r="D14" s="106"/>
      <c r="E14" s="108"/>
      <c r="F14" s="108"/>
      <c r="G14" s="279">
        <f t="shared" si="0"/>
        <v>0</v>
      </c>
      <c r="H14" s="279">
        <f t="shared" si="1"/>
        <v>0</v>
      </c>
      <c r="I14" s="278" cm="1">
        <f t="array" ref="I14">ROUND(IFERROR(VLOOKUP($K14,xxx_fam_zone_extraction_coefs,COLUMN(KMO),FALSE)*$E14+VLOOKUP($K14,xxx_fam_zone_extraction_coefs,COLUMN(KFO),FALSE)*$F14,$E14*KMO+$F14*KFO),ARRONDIPVU)+IF(K14="+",xxx_fam_zone_ajustement,0)</f>
        <v>0</v>
      </c>
      <c r="J14" s="277">
        <f t="shared" si="2"/>
        <v>0</v>
      </c>
      <c r="K14" s="112"/>
      <c r="L14" s="113" t="s">
        <v>33</v>
      </c>
    </row>
    <row r="15" spans="1:12" s="77" customFormat="1" ht="12.75">
      <c r="A15" s="104"/>
      <c r="B15" s="105"/>
      <c r="C15" s="107"/>
      <c r="D15" s="106"/>
      <c r="E15" s="108"/>
      <c r="F15" s="108"/>
      <c r="G15" s="279">
        <f t="shared" si="0"/>
        <v>0</v>
      </c>
      <c r="H15" s="279">
        <f t="shared" si="1"/>
        <v>0</v>
      </c>
      <c r="I15" s="278" cm="1">
        <f t="array" ref="I15">ROUND(IFERROR(VLOOKUP($K15,xxx_fam_zone_extraction_coefs,COLUMN(KMO),FALSE)*$E15+VLOOKUP($K15,xxx_fam_zone_extraction_coefs,COLUMN(KFO),FALSE)*$F15,$E15*KMO+$F15*KFO),ARRONDIPVU)+IF(K15="+",xxx_fam_zone_ajustement,0)</f>
        <v>0</v>
      </c>
      <c r="J15" s="277">
        <f t="shared" si="2"/>
        <v>0</v>
      </c>
      <c r="K15" s="112"/>
      <c r="L15" s="113" t="s">
        <v>33</v>
      </c>
    </row>
    <row r="16" spans="1:12" s="118" customFormat="1" ht="18.75">
      <c r="A16" s="275"/>
      <c r="B16" s="274" t="str">
        <f>"TOTAL " &amp; A6 &amp;" : " &amp; B6</f>
        <v xml:space="preserve">TOTAL 1 : Chap. </v>
      </c>
      <c r="C16" s="274"/>
      <c r="D16" s="274"/>
      <c r="E16" s="274"/>
      <c r="F16" s="114"/>
      <c r="G16" s="115">
        <f>SUBTOTAL(9,G7:G15)</f>
        <v>0</v>
      </c>
      <c r="H16" s="115">
        <f>SUBTOTAL(9,H7:H15)</f>
        <v>0</v>
      </c>
      <c r="I16" s="116"/>
      <c r="J16" s="115">
        <f>SUBTOTAL(9,J7:J15)</f>
        <v>0</v>
      </c>
      <c r="K16" s="300"/>
      <c r="L16" s="183" t="s">
        <v>31</v>
      </c>
    </row>
    <row r="17" spans="1:12" s="65" customFormat="1" ht="12.75">
      <c r="A17" s="74"/>
      <c r="B17" s="343"/>
      <c r="C17" s="70" t="s">
        <v>7</v>
      </c>
      <c r="D17" s="70"/>
      <c r="E17" s="70"/>
      <c r="F17" s="70"/>
      <c r="G17" s="70"/>
      <c r="H17" s="70"/>
      <c r="I17" s="70"/>
      <c r="J17" s="70"/>
      <c r="K17" s="70"/>
      <c r="L17" s="74" t="s">
        <v>18</v>
      </c>
    </row>
    <row r="18" spans="1:12" s="125" customFormat="1" ht="13.5" thickBot="1">
      <c r="A18" s="344"/>
      <c r="B18" s="344"/>
      <c r="C18" s="345"/>
      <c r="D18" s="345"/>
      <c r="E18" s="345"/>
      <c r="F18" s="346"/>
      <c r="G18" s="347"/>
      <c r="H18" s="345"/>
      <c r="I18" s="345"/>
      <c r="J18" s="345"/>
      <c r="K18" s="348"/>
      <c r="L18" s="341" t="s">
        <v>13</v>
      </c>
    </row>
    <row r="19" spans="1:12" s="77" customFormat="1" ht="12.75" hidden="1" thickBot="1">
      <c r="A19" s="7"/>
      <c r="B19" s="8" t="s">
        <v>7</v>
      </c>
      <c r="C19" s="9">
        <v>1E-4</v>
      </c>
      <c r="D19" s="9"/>
      <c r="E19" s="10"/>
      <c r="F19" s="10"/>
      <c r="G19" s="10"/>
      <c r="H19" s="10"/>
      <c r="I19" s="126"/>
      <c r="J19" s="126"/>
      <c r="K19" s="273"/>
      <c r="L19" s="272" t="s">
        <v>72</v>
      </c>
    </row>
    <row r="20" spans="1:12" s="125" customFormat="1" ht="24" thickBot="1">
      <c r="A20" s="11"/>
      <c r="B20" s="271" t="s">
        <v>8</v>
      </c>
      <c r="C20" s="270"/>
      <c r="D20" s="12"/>
      <c r="E20" s="12"/>
      <c r="F20" s="13"/>
      <c r="G20" s="269">
        <f>SUBTOTAL(9,G5:G18)</f>
        <v>0</v>
      </c>
      <c r="H20" s="269">
        <f>SUBTOTAL(9,H5:H18)</f>
        <v>0</v>
      </c>
      <c r="I20" s="14"/>
      <c r="J20" s="15">
        <f>SUBTOTAL(9,J5:J18)</f>
        <v>0</v>
      </c>
      <c r="K20" s="358"/>
      <c r="L20" s="243" t="s">
        <v>49</v>
      </c>
    </row>
    <row r="21" spans="1:12" s="125" customFormat="1" ht="26.25">
      <c r="A21" s="16"/>
      <c r="B21" s="17"/>
      <c r="C21" s="18"/>
      <c r="D21" s="18"/>
      <c r="E21" s="19"/>
      <c r="F21" s="20"/>
      <c r="G21" s="21"/>
      <c r="H21" s="21"/>
      <c r="I21" s="22"/>
      <c r="J21" s="23"/>
      <c r="K21" s="127"/>
      <c r="L21" s="238"/>
    </row>
    <row r="22" spans="1:12" s="125" customFormat="1" ht="31.5">
      <c r="A22" s="268" t="s">
        <v>34</v>
      </c>
      <c r="B22" s="267"/>
      <c r="C22" s="266"/>
      <c r="D22" s="266"/>
      <c r="E22" s="265"/>
      <c r="F22" s="265"/>
      <c r="G22" s="265"/>
      <c r="H22" s="264"/>
      <c r="I22" s="263"/>
      <c r="J22" s="262"/>
      <c r="K22" s="261"/>
      <c r="L22" s="260"/>
    </row>
    <row r="23" spans="1:12">
      <c r="A23" s="128"/>
      <c r="B23" s="129"/>
      <c r="C23" s="130"/>
      <c r="D23" s="130"/>
      <c r="E23" s="131"/>
      <c r="F23" s="132"/>
      <c r="G23" s="132"/>
      <c r="H23" s="132"/>
      <c r="I23" s="132"/>
      <c r="J23" s="133"/>
      <c r="K23" s="70"/>
      <c r="L23" s="74"/>
    </row>
    <row r="24" spans="1:12" s="125" customFormat="1" ht="15.75" thickBot="1">
      <c r="A24" s="351"/>
      <c r="B24" s="351"/>
      <c r="C24" s="352"/>
      <c r="D24" s="352"/>
      <c r="E24" s="352"/>
      <c r="F24" s="353"/>
      <c r="G24" s="354"/>
      <c r="H24" s="352"/>
      <c r="I24" s="355"/>
      <c r="J24" s="356"/>
      <c r="K24" s="350"/>
      <c r="L24" s="64" t="s">
        <v>13</v>
      </c>
    </row>
    <row r="25" spans="1:12" s="125" customFormat="1" ht="24" thickBot="1">
      <c r="A25" s="33"/>
      <c r="B25" s="246" t="s">
        <v>12</v>
      </c>
      <c r="C25" s="245"/>
      <c r="D25" s="38"/>
      <c r="E25" s="38"/>
      <c r="F25" s="35"/>
      <c r="G25" s="244">
        <f>SUBTOTAL(9,G22:G24)</f>
        <v>0</v>
      </c>
      <c r="H25" s="244">
        <f>SUBTOTAL(9,H22:H24)</f>
        <v>0</v>
      </c>
      <c r="I25" s="36"/>
      <c r="J25" s="37">
        <f>SUBTOTAL(9,J22:J24)</f>
        <v>0</v>
      </c>
      <c r="K25" s="358"/>
      <c r="L25" s="243" t="s">
        <v>50</v>
      </c>
    </row>
    <row r="26" spans="1:12" ht="12.75">
      <c r="A26" s="27"/>
      <c r="B26" s="259"/>
      <c r="C26" s="258"/>
      <c r="D26" s="258"/>
      <c r="E26" s="240"/>
      <c r="F26" s="240"/>
      <c r="G26" s="257"/>
      <c r="H26" s="240"/>
      <c r="I26" s="57"/>
      <c r="J26" s="28"/>
      <c r="K26" s="179"/>
      <c r="L26" s="231"/>
    </row>
    <row r="27" spans="1:12" s="125" customFormat="1" ht="12.75">
      <c r="A27" s="50"/>
      <c r="B27" s="17"/>
      <c r="C27" s="51"/>
      <c r="D27" s="51"/>
      <c r="E27" s="52"/>
      <c r="F27" s="53"/>
      <c r="G27" s="54"/>
      <c r="H27" s="54"/>
      <c r="I27" s="55"/>
      <c r="J27" s="56"/>
      <c r="K27" s="135" t="s">
        <v>74</v>
      </c>
      <c r="L27" s="251"/>
    </row>
    <row r="28" spans="1:12" s="125" customFormat="1" ht="31.5">
      <c r="A28" s="256" t="s">
        <v>6</v>
      </c>
      <c r="B28" s="255"/>
      <c r="C28" s="254"/>
      <c r="D28" s="254"/>
      <c r="E28" s="253"/>
      <c r="F28" s="253"/>
      <c r="G28" s="253"/>
      <c r="H28" s="252"/>
      <c r="I28" s="31"/>
      <c r="J28" s="32"/>
      <c r="K28" s="46">
        <v>1</v>
      </c>
      <c r="L28" s="251"/>
    </row>
    <row r="29" spans="1:12" ht="23.25">
      <c r="A29" s="334" t="s">
        <v>11</v>
      </c>
      <c r="B29" s="335" t="str">
        <f>IF(AND(A29&lt;&gt;"",ISERROR(VLOOKUP($A29,$A$1:$J$27,2,FALSE))=FALSE),VLOOKUP($A29,$A$1:$J$27,2,FALSE),"")</f>
        <v xml:space="preserve">Chap. </v>
      </c>
      <c r="C29" s="336"/>
      <c r="D29" s="336"/>
      <c r="E29" s="336"/>
      <c r="F29" s="335"/>
      <c r="G29" s="337">
        <f>IF(AND($A29&lt;&gt;"",ISERROR(VLOOKUP($A29,$A$1:$J$27,COLUMN(G29),FALSE))=FALSE),VLOOKUP($A29,$A$1:$J$27,COLUMN(G29),FALSE),"")</f>
        <v>0</v>
      </c>
      <c r="H29" s="337">
        <f>IF(AND($A29&lt;&gt;"",ISERROR(VLOOKUP($A29,$A$1:$J$27,COLUMN(H29),FALSE))=FALSE),VLOOKUP($A29,$A$1:$J$27,COLUMN(H29),FALSE),"")</f>
        <v>0</v>
      </c>
      <c r="I29" s="338"/>
      <c r="J29" s="340">
        <f>IF(AND($A29&lt;&gt;"",ISERROR(VLOOKUP($A29,$A$1:$J$27,COLUMN(J29),FALSE))=FALSE),VLOOKUP($A29,$A$1:$J$27,COLUMN(J29),FALSE),"")</f>
        <v>0</v>
      </c>
      <c r="K29" s="339">
        <f t="shared" ref="K29" si="3">IF(OR(ISBLANK(REFRATIO),REFRATIO=0),"",IF(ISNUMBER(REFRATIO),$J29/REFRATIO,""))</f>
        <v>0</v>
      </c>
      <c r="L29" s="250" t="s">
        <v>14</v>
      </c>
    </row>
    <row r="30" spans="1:12" ht="13.5" thickBot="1">
      <c r="A30" s="58"/>
      <c r="B30" s="249"/>
      <c r="C30" s="59"/>
      <c r="D30" s="59"/>
      <c r="E30" s="248"/>
      <c r="F30" s="248"/>
      <c r="G30" s="247"/>
      <c r="H30" s="247"/>
      <c r="I30" s="60"/>
      <c r="J30" s="60"/>
      <c r="K30" s="60"/>
      <c r="L30" s="238"/>
    </row>
    <row r="31" spans="1:12" s="125" customFormat="1" ht="24" thickBot="1">
      <c r="A31" s="33"/>
      <c r="B31" s="246" t="s">
        <v>8</v>
      </c>
      <c r="C31" s="245"/>
      <c r="D31" s="34"/>
      <c r="E31" s="34"/>
      <c r="F31" s="35"/>
      <c r="G31" s="244">
        <f>G20</f>
        <v>0</v>
      </c>
      <c r="H31" s="244">
        <f>H20</f>
        <v>0</v>
      </c>
      <c r="I31" s="36"/>
      <c r="J31" s="185">
        <f>J20</f>
        <v>0</v>
      </c>
      <c r="K31" s="49">
        <f>IF(OR(ISBLANK(REFRATIO),REFRATIO=0),"",IF(ISNUMBER(REFRATIO),$J31/REFRATIO,""))</f>
        <v>0</v>
      </c>
      <c r="L31" s="243" t="s">
        <v>51</v>
      </c>
    </row>
    <row r="32" spans="1:12" ht="26.25">
      <c r="A32" s="24"/>
      <c r="B32" s="242"/>
      <c r="C32" s="241"/>
      <c r="D32" s="241"/>
      <c r="E32" s="240"/>
      <c r="F32" s="240"/>
      <c r="G32" s="239"/>
      <c r="H32" s="25"/>
      <c r="I32" s="26"/>
      <c r="J32" s="23"/>
      <c r="K32" s="179"/>
      <c r="L32" s="238"/>
    </row>
    <row r="33" spans="1:12" s="125" customFormat="1" hidden="1">
      <c r="A33" s="237" t="s">
        <v>48</v>
      </c>
      <c r="B33" s="237" t="s">
        <v>4</v>
      </c>
      <c r="C33" s="237" t="s">
        <v>39</v>
      </c>
      <c r="D33" s="237" t="s">
        <v>42</v>
      </c>
      <c r="E33" s="237" t="s">
        <v>44</v>
      </c>
      <c r="F33" s="237" t="s">
        <v>45</v>
      </c>
      <c r="G33" s="237" t="s">
        <v>40</v>
      </c>
      <c r="H33" s="237" t="s">
        <v>41</v>
      </c>
      <c r="I33" s="237" t="s">
        <v>46</v>
      </c>
      <c r="J33" s="237" t="s">
        <v>47</v>
      </c>
      <c r="K33" s="237" t="s">
        <v>43</v>
      </c>
      <c r="L33" s="237" t="s">
        <v>72</v>
      </c>
    </row>
    <row r="34" spans="1:12" s="125" customFormat="1" ht="38.25">
      <c r="A34" s="236"/>
      <c r="B34" s="235" t="s">
        <v>73</v>
      </c>
      <c r="C34" s="234" t="s">
        <v>77</v>
      </c>
      <c r="D34" s="232" t="s">
        <v>76</v>
      </c>
      <c r="E34" s="233" t="s">
        <v>84</v>
      </c>
      <c r="F34" s="233"/>
      <c r="G34" s="234" t="s">
        <v>75</v>
      </c>
      <c r="H34" s="232" t="s">
        <v>83</v>
      </c>
      <c r="I34" s="233" t="s">
        <v>80</v>
      </c>
      <c r="J34" s="233"/>
      <c r="K34" s="232" t="s">
        <v>81</v>
      </c>
      <c r="L34" s="231" t="s">
        <v>71</v>
      </c>
    </row>
    <row r="35" spans="1:12" ht="21">
      <c r="A35" s="230" t="s">
        <v>85</v>
      </c>
      <c r="B35" s="229"/>
      <c r="C35" s="228"/>
      <c r="D35" s="227">
        <f>IF(F35="K sup.",IF(AND(E35&lt;&gt;"",E35&lt;&gt;0),KMO*E35,KMO),IF(OR(E35="",E35=0),KMO,E35))</f>
        <v>40</v>
      </c>
      <c r="E35" s="226"/>
      <c r="F35" s="223" t="s">
        <v>36</v>
      </c>
      <c r="G35" s="225">
        <v>0</v>
      </c>
      <c r="H35" s="224">
        <v>0</v>
      </c>
      <c r="I35" s="223" t="s">
        <v>36</v>
      </c>
      <c r="J35" s="222"/>
      <c r="K35" s="221">
        <f>IF(I35="K sup.",IF(AND(J35&lt;&gt;"",J35&lt;&gt;0),IF(K$37&lt;&gt;0,K$37,KFO)*J35,IF(K$37&lt;&gt;0,K$37,KFO)),IF(OR(J35="",J35=0),IF(K$37&lt;&gt;0,K$37,KFO),J35))</f>
        <v>1.25</v>
      </c>
      <c r="L35" s="180" t="s">
        <v>71</v>
      </c>
    </row>
    <row r="36" spans="1:12" s="134" customFormat="1" ht="21" hidden="1">
      <c r="A36" s="220" t="s">
        <v>56</v>
      </c>
      <c r="B36" s="219"/>
      <c r="C36" s="218"/>
      <c r="D36" s="217">
        <f>IF(D37&lt;&gt;0,D37,F37)</f>
        <v>40</v>
      </c>
      <c r="E36" s="216"/>
      <c r="F36" s="215"/>
      <c r="G36" s="214"/>
      <c r="H36" s="213"/>
      <c r="I36" s="212"/>
      <c r="J36" s="211"/>
      <c r="K36" s="210">
        <f>IF(K37&lt;&gt;0,K37,J37)</f>
        <v>1.25</v>
      </c>
      <c r="L36" s="181" t="s">
        <v>72</v>
      </c>
    </row>
    <row r="37" spans="1:12" s="125" customFormat="1" ht="21">
      <c r="A37" s="195" t="s">
        <v>52</v>
      </c>
      <c r="B37" s="209" t="s">
        <v>37</v>
      </c>
      <c r="C37" s="208"/>
      <c r="D37" s="207">
        <v>0</v>
      </c>
      <c r="E37" s="206" t="s">
        <v>38</v>
      </c>
      <c r="F37" s="203">
        <v>40</v>
      </c>
      <c r="G37" s="205">
        <f>G20-SUM(G35:G36)</f>
        <v>0</v>
      </c>
      <c r="H37" s="205">
        <f>H20-SUM(H35:H36)</f>
        <v>0</v>
      </c>
      <c r="I37" s="204" t="s">
        <v>82</v>
      </c>
      <c r="J37" s="203">
        <v>1.25</v>
      </c>
      <c r="K37" s="202">
        <v>0</v>
      </c>
      <c r="L37" s="137" t="s">
        <v>71</v>
      </c>
    </row>
    <row r="38" spans="1:12" ht="13.5" thickBot="1">
      <c r="A38" s="48" t="s">
        <v>53</v>
      </c>
      <c r="B38" s="201" t="s">
        <v>35</v>
      </c>
      <c r="C38" s="200"/>
      <c r="D38" s="199"/>
      <c r="E38" s="198"/>
      <c r="F38" s="138" cm="1">
        <f t="array" ref="F38">IF(J40&lt;&gt;0,
(J40-SUM(IF(F35:F36="K forcé",1,0)*IF(E35:E36*1&lt;&gt;0,E35:E36,KMO)*G35:G36)-SUM(IF(I35:I36="K forcé",1,0)*H35:H36*IF(J35:J36*1&lt;&gt;0,J35:J36,KFO)))
/
(
(G37+(SUM(IF(F35:F36="K sup.",1,0)*G35:G36*IF(E35:E36*1=0,1,E35:E36))))
+(H37+(SUM(IF(I35:I36="K sup.",1,0)*H35:H36*IF(J35:J36*1=0,1,J35:J36))))*KFO/KMO
),0)</f>
        <v>0</v>
      </c>
      <c r="G38" s="198"/>
      <c r="H38" s="197"/>
      <c r="I38" s="39"/>
      <c r="J38" s="47">
        <f>F38/F37*J37</f>
        <v>0</v>
      </c>
      <c r="K38" s="196"/>
      <c r="L38" s="168" t="s">
        <v>71</v>
      </c>
    </row>
    <row r="39" spans="1:12" s="125" customFormat="1" ht="23.25">
      <c r="A39" s="40" t="s">
        <v>54</v>
      </c>
      <c r="B39" s="139" t="s">
        <v>8</v>
      </c>
      <c r="C39" s="140">
        <f>SUM(C36:C37)</f>
        <v>0</v>
      </c>
      <c r="D39" s="41"/>
      <c r="E39" s="41"/>
      <c r="F39" s="42"/>
      <c r="G39" s="141">
        <f>SUM(G35:G37)</f>
        <v>0</v>
      </c>
      <c r="H39" s="43">
        <f>SUM(H35:H37)</f>
        <v>0</v>
      </c>
      <c r="I39" s="44"/>
      <c r="J39" s="45">
        <f>J20</f>
        <v>0</v>
      </c>
      <c r="K39" s="142" t="str">
        <f>IF(K40&lt;&gt;0,"Compensation ajoutée (+):","")</f>
        <v/>
      </c>
      <c r="L39" s="176" t="s">
        <v>71</v>
      </c>
    </row>
    <row r="40" spans="1:12" ht="21">
      <c r="A40" s="195" t="s">
        <v>55</v>
      </c>
      <c r="B40" s="194"/>
      <c r="C40" s="193"/>
      <c r="D40" s="193"/>
      <c r="E40" s="192"/>
      <c r="F40" s="192"/>
      <c r="G40" s="191"/>
      <c r="H40" s="190"/>
      <c r="I40" s="189" t="str">
        <f>IF(J40*1&lt;&gt;0,IF(J39&lt;&gt;J40,IF(J40-J39-K40=0,"Ajouter compensation :","Revoir PV ! "),"PV forcé à : "),"Forcer le PV : ")</f>
        <v xml:space="preserve">Forcer le PV : </v>
      </c>
      <c r="J40" s="188"/>
      <c r="K40" s="187">
        <v>0</v>
      </c>
      <c r="L40" s="177" t="s">
        <v>71</v>
      </c>
    </row>
    <row r="42" spans="1:12" s="143" customFormat="1" ht="9.9499999999999993" hidden="1" customHeight="1">
      <c r="A42" s="146" t="s">
        <v>86</v>
      </c>
      <c r="C42" s="144"/>
      <c r="D42" s="144"/>
      <c r="E42" s="145"/>
      <c r="F42" s="145"/>
      <c r="G42" s="145"/>
      <c r="H42" s="145"/>
      <c r="I42" s="30"/>
      <c r="J42" s="30"/>
      <c r="K42" s="148"/>
      <c r="L42" s="186"/>
    </row>
  </sheetData>
  <sheetProtection algorithmName="SHA-512" hashValue="RtYGsT4V5rCm+Oay3OCTXUNP+qu/JH1uEV3bJT5p7aDOksdRzvLk5UQYPxLKxFJKhbrezzWBJvgixHyBSnMvqA==" saltValue="nfYEjIxT2eEgXO/4dJ8xCg==" spinCount="100000" sheet="1" objects="1" scenarios="1" formatCells="0" formatColumns="0"/>
  <conditionalFormatting sqref="C35">
    <cfRule type="expression" dxfId="8" priority="21" stopIfTrue="1">
      <formula>IF($D35&lt;&gt;"",TRUE,FALSE)</formula>
    </cfRule>
  </conditionalFormatting>
  <conditionalFormatting sqref="D35">
    <cfRule type="expression" dxfId="7" priority="20">
      <formula>IF(OR(D35&gt;2*KMO,D35&lt;KMO/2),TRUE,FALSE)</formula>
    </cfRule>
  </conditionalFormatting>
  <conditionalFormatting sqref="K35">
    <cfRule type="expression" dxfId="6" priority="19">
      <formula>IF(OR(K35&gt;2*KFO,K35&lt;KFO/2),TRUE,FALSE)</formula>
    </cfRule>
  </conditionalFormatting>
  <conditionalFormatting sqref="J35">
    <cfRule type="expression" dxfId="5" priority="47">
      <formula>IF(AND(AND($I35 = "K forcé",J35*1=0),$J$40&lt;&gt;0),TRUE,FALSE)</formula>
    </cfRule>
    <cfRule type="expression" dxfId="4" priority="48">
      <formula>IF($I35="K forcé",TRUE,FALSE)</formula>
    </cfRule>
    <cfRule type="expression" dxfId="3" priority="49">
      <formula>IF(AND($I35 = "K sup.",J35*1&lt;&gt;0),TRUE,FALSE)</formula>
    </cfRule>
  </conditionalFormatting>
  <conditionalFormatting sqref="E35">
    <cfRule type="expression" dxfId="2" priority="50">
      <formula>IF(AND(AND($F35="K forcé",E35*1=0),$J$40*1&lt;&gt;0),TRUE,FALSE)</formula>
    </cfRule>
    <cfRule type="expression" dxfId="1" priority="51">
      <formula>IF(AND($F35="K forcé"),TRUE,FALSE)</formula>
    </cfRule>
    <cfRule type="expression" dxfId="0" priority="52">
      <formula>IF(AND($F35 = "K sup.",E35*1&lt;&gt;0),TRUE,FALSE)</formula>
    </cfRule>
  </conditionalFormatting>
  <dataValidations count="1">
    <dataValidation type="list" allowBlank="1" showInputMessage="1" showErrorMessage="1" sqref="I35 F35" xr:uid="{9A771365-CDFC-44EF-8178-D71C58F96895}">
      <formula1>"K sup.,K forcé"</formula1>
    </dataValidation>
  </dataValidations>
  <pageMargins left="0.23622047244094491" right="0.23622047244094491" top="0.55118110236220474" bottom="0.55118110236220474" header="0.23622047244094491" footer="0.23622047244094491"/>
  <pageSetup paperSize="9" scale="44" fitToHeight="0" orientation="portrait" r:id="rId1"/>
  <headerFooter>
    <oddHeader>&amp;C&amp;"Calibri,Normal"&amp;14&amp;A&amp;R&amp;"Calibri,Normal"&amp;12&amp;P / &amp;N</oddHeader>
    <oddFooter>&amp;L&amp;"Calibri,Normal"&amp;Z&amp;F&amp;R&amp;"Calibri,Normal"Edition du &amp;D à &amp;T</oddFooter>
  </headerFooter>
  <rowBreaks count="3" manualBreakCount="3">
    <brk id="21" max="11" man="1"/>
    <brk id="26" max="11" man="1"/>
    <brk id="32" max="1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E979A-9C79-41C1-8DED-49B5E24FCBD4}">
  <sheetPr>
    <pageSetUpPr fitToPage="1"/>
  </sheetPr>
  <dimension ref="A1:M26"/>
  <sheetViews>
    <sheetView workbookViewId="0">
      <selection activeCell="M1" sqref="M1:M1048576"/>
    </sheetView>
  </sheetViews>
  <sheetFormatPr baseColWidth="10" defaultRowHeight="12.75"/>
  <cols>
    <col min="1" max="1" width="6.5703125" style="135" customWidth="1"/>
    <col min="2" max="2" width="32" style="147" customWidth="1"/>
    <col min="3" max="3" width="5.28515625" style="147" bestFit="1" customWidth="1"/>
    <col min="4" max="4" width="7.7109375" style="147" customWidth="1"/>
    <col min="5" max="5" width="17.85546875" style="147" customWidth="1"/>
    <col min="6" max="6" width="13.5703125" style="147" customWidth="1"/>
    <col min="7" max="7" width="7" style="147" customWidth="1"/>
    <col min="8" max="9" width="10.42578125" style="147" customWidth="1"/>
    <col min="10" max="10" width="11.42578125" style="157"/>
    <col min="11" max="11" width="11.42578125" style="147"/>
    <col min="12" max="12" width="7" style="135" customWidth="1"/>
    <col min="13" max="16384" width="11.42578125" style="65"/>
  </cols>
  <sheetData>
    <row r="1" spans="1:13">
      <c r="A1" s="123"/>
      <c r="B1" s="121"/>
      <c r="C1" s="149">
        <v>1E-4</v>
      </c>
      <c r="D1" s="149"/>
      <c r="E1" s="121"/>
      <c r="F1" s="121"/>
      <c r="G1" s="121"/>
      <c r="H1" s="121"/>
      <c r="I1" s="121"/>
      <c r="J1" s="122"/>
      <c r="K1" s="316"/>
      <c r="L1" s="87"/>
    </row>
    <row r="2" spans="1:13" s="68" customFormat="1" ht="21">
      <c r="A2" s="304" t="s">
        <v>9</v>
      </c>
      <c r="B2" s="303" t="s">
        <v>10</v>
      </c>
      <c r="C2" s="302"/>
      <c r="D2" s="302"/>
      <c r="E2" s="302"/>
      <c r="F2" s="302"/>
      <c r="G2" s="66">
        <f>SUBTOTAL(9,G3:G5)</f>
        <v>0</v>
      </c>
      <c r="H2" s="66">
        <f>SUBTOTAL(9,H3:H5)</f>
        <v>0</v>
      </c>
      <c r="I2" s="301"/>
      <c r="J2" s="66" t="e">
        <f>SUBTOTAL(9,J3:J6)</f>
        <v>#NAME?</v>
      </c>
      <c r="K2" s="300"/>
      <c r="L2" s="183" t="s">
        <v>15</v>
      </c>
      <c r="M2" s="299"/>
    </row>
    <row r="3" spans="1:13" s="77" customFormat="1" ht="12" hidden="1">
      <c r="A3" s="69"/>
      <c r="B3" s="70"/>
      <c r="C3" s="70"/>
      <c r="D3" s="70"/>
      <c r="E3" s="71"/>
      <c r="F3" s="70"/>
      <c r="G3" s="72"/>
      <c r="H3" s="70"/>
      <c r="I3" s="70"/>
      <c r="J3" s="73"/>
      <c r="K3" s="75"/>
      <c r="L3" s="87" t="s">
        <v>16</v>
      </c>
      <c r="M3" s="76"/>
    </row>
    <row r="4" spans="1:13" s="77" customFormat="1">
      <c r="A4" s="104"/>
      <c r="B4" s="150"/>
      <c r="C4" s="107"/>
      <c r="D4" s="106"/>
      <c r="E4" s="108"/>
      <c r="F4" s="108"/>
      <c r="G4" s="279">
        <f>C4*E4</f>
        <v>0</v>
      </c>
      <c r="H4" s="279">
        <f>F4*C4</f>
        <v>0</v>
      </c>
      <c r="I4" s="278" t="e" cm="1">
        <f t="array" ref="I4">ROUND(IFERROR(VLOOKUP($K4,xxx_fam_zone_extraction_coefs,COLUMN(KMO),FALSE)*$E4+VLOOKUP($K4,xxx_fam_zone_extraction_coefs,COLUMN(KFO),FALSE)*$F4,$E4*KMO+$F4*KFO),ARRONDIPVU)+IF(K4="+",xxx_fam_zone_ajustement,0)</f>
        <v>#NAME?</v>
      </c>
      <c r="J4" s="277" t="e">
        <f>I4*C4</f>
        <v>#NAME?</v>
      </c>
      <c r="K4" s="112"/>
      <c r="L4" s="113" t="s">
        <v>17</v>
      </c>
      <c r="M4" s="276"/>
    </row>
    <row r="5" spans="1:13" s="118" customFormat="1" ht="18.75">
      <c r="A5" s="275"/>
      <c r="B5" s="274" t="str">
        <f>"TOTAL " &amp; A2 &amp;" : " &amp; B2</f>
        <v xml:space="preserve">TOTAL I : Chap. </v>
      </c>
      <c r="C5" s="274"/>
      <c r="D5" s="274"/>
      <c r="E5" s="274"/>
      <c r="F5" s="114"/>
      <c r="G5" s="115">
        <f>SUBTOTAL(9,G3:G4)</f>
        <v>0</v>
      </c>
      <c r="H5" s="115">
        <f>SUBTOTAL(9,H3:H4)</f>
        <v>0</v>
      </c>
      <c r="I5" s="116"/>
      <c r="J5" s="115" t="e">
        <f>SUBTOTAL(9,J3:J4)</f>
        <v>#NAME?</v>
      </c>
      <c r="K5" s="300"/>
      <c r="L5" s="183" t="s">
        <v>31</v>
      </c>
      <c r="M5" s="117"/>
    </row>
    <row r="6" spans="1:13">
      <c r="A6" s="74"/>
      <c r="B6" s="343"/>
      <c r="C6" s="70" t="s">
        <v>7</v>
      </c>
      <c r="D6" s="70"/>
      <c r="E6" s="70"/>
      <c r="F6" s="70"/>
      <c r="G6" s="70"/>
      <c r="H6" s="70"/>
      <c r="I6" s="70"/>
      <c r="J6" s="70"/>
      <c r="K6" s="70"/>
      <c r="L6" s="74" t="s">
        <v>18</v>
      </c>
      <c r="M6" s="342"/>
    </row>
    <row r="7" spans="1:13">
      <c r="A7" s="62"/>
      <c r="B7" s="349"/>
      <c r="C7" s="63"/>
      <c r="D7" s="63"/>
      <c r="E7" s="63"/>
      <c r="F7" s="63"/>
      <c r="G7" s="63"/>
      <c r="H7" s="63"/>
      <c r="I7" s="63"/>
      <c r="J7" s="63"/>
      <c r="K7" s="63"/>
      <c r="L7" s="64"/>
      <c r="M7" s="342"/>
    </row>
    <row r="8" spans="1:13" ht="18.75">
      <c r="A8" s="317"/>
      <c r="B8" s="318" t="s">
        <v>0</v>
      </c>
      <c r="C8" s="319"/>
      <c r="D8" s="320"/>
      <c r="E8" s="320"/>
      <c r="F8" s="320"/>
      <c r="G8" s="321">
        <f>SUBTOTAL(9,G9:G11)</f>
        <v>0</v>
      </c>
      <c r="H8" s="321">
        <f>SUBTOTAL(9,H9:H11)</f>
        <v>0</v>
      </c>
      <c r="I8" s="322"/>
      <c r="J8" s="323" t="e">
        <f>SUBTOTAL(9,J9:J11)</f>
        <v>#NAME?</v>
      </c>
      <c r="K8" s="324"/>
      <c r="L8" s="325" t="s">
        <v>19</v>
      </c>
      <c r="M8" s="119"/>
    </row>
    <row r="9" spans="1:13" hidden="1">
      <c r="A9" s="169"/>
      <c r="B9" s="120"/>
      <c r="C9" s="120"/>
      <c r="D9" s="120"/>
      <c r="E9" s="120"/>
      <c r="F9" s="120"/>
      <c r="G9" s="120"/>
      <c r="H9" s="120"/>
      <c r="I9" s="120"/>
      <c r="J9" s="170"/>
      <c r="K9" s="171"/>
      <c r="L9" s="172" t="s">
        <v>20</v>
      </c>
      <c r="M9" s="119"/>
    </row>
    <row r="10" spans="1:13">
      <c r="A10" s="104"/>
      <c r="B10" s="151"/>
      <c r="C10" s="107"/>
      <c r="D10" s="106"/>
      <c r="E10" s="108"/>
      <c r="F10" s="108"/>
      <c r="G10" s="109">
        <f>C10*E10</f>
        <v>0</v>
      </c>
      <c r="H10" s="109">
        <f>F10*C10</f>
        <v>0</v>
      </c>
      <c r="I10" s="110" t="e" cm="1">
        <f t="array" ref="I10">ROUND(IFERROR(VLOOKUP($K10,xxx_fam_zone_extraction_coefs,COLUMN(KMO),FALSE)*$E10+VLOOKUP($K10,xxx_fam_zone_extraction_coefs,COLUMN(KFO),FALSE)*$F10,$E10*KMO+$F10*KFO),ARRONDIPVU)+IF(K10="+",xxx_fam_zone_ajustement,0)</f>
        <v>#NAME?</v>
      </c>
      <c r="J10" s="111" t="e">
        <f>I10*C10</f>
        <v>#NAME?</v>
      </c>
      <c r="K10" s="112"/>
      <c r="L10" s="113" t="s">
        <v>21</v>
      </c>
      <c r="M10" s="119"/>
    </row>
    <row r="11" spans="1:13" ht="15.75">
      <c r="A11" s="326"/>
      <c r="B11" s="327" t="str">
        <f>"TOTAL " &amp; A8 &amp;" : " &amp; B8</f>
        <v xml:space="preserve">TOTAL  : Sous-Chap. </v>
      </c>
      <c r="C11" s="328"/>
      <c r="D11" s="328"/>
      <c r="E11" s="328"/>
      <c r="F11" s="152"/>
      <c r="G11" s="153">
        <f>SUBTOTAL(9,G9:G10)</f>
        <v>0</v>
      </c>
      <c r="H11" s="153">
        <f>SUBTOTAL(9,H9:H10)</f>
        <v>0</v>
      </c>
      <c r="I11" s="154"/>
      <c r="J11" s="182" t="e">
        <f>SUBTOTAL(9,J9:J10)</f>
        <v>#NAME?</v>
      </c>
      <c r="K11" s="329"/>
      <c r="L11" s="184" t="s">
        <v>22</v>
      </c>
      <c r="M11" s="119"/>
    </row>
    <row r="12" spans="1:13">
      <c r="A12" s="330"/>
      <c r="B12" s="331"/>
      <c r="C12" s="134"/>
      <c r="D12" s="134"/>
      <c r="E12" s="134"/>
      <c r="F12" s="134"/>
      <c r="G12" s="134"/>
      <c r="H12" s="134"/>
      <c r="I12" s="134"/>
      <c r="J12" s="89"/>
      <c r="K12" s="75"/>
      <c r="L12" s="87"/>
      <c r="M12" s="119"/>
    </row>
    <row r="13" spans="1:13" s="68" customFormat="1">
      <c r="A13" s="291"/>
      <c r="B13" s="332"/>
      <c r="C13" s="79">
        <v>1</v>
      </c>
      <c r="D13" s="78" t="s">
        <v>3</v>
      </c>
      <c r="E13" s="290">
        <f>SUM(G15:G17)</f>
        <v>0</v>
      </c>
      <c r="F13" s="290">
        <f>SUM(H15:H17)</f>
        <v>0</v>
      </c>
      <c r="G13" s="289">
        <f>C13*E13</f>
        <v>0</v>
      </c>
      <c r="H13" s="289">
        <f>F13*C13</f>
        <v>0</v>
      </c>
      <c r="I13" s="288" t="e">
        <f t="array" ref="I13">ROUND(SUM(I15:I17*C15:C17),ARRONDIPVU)</f>
        <v>#NAME?</v>
      </c>
      <c r="J13" s="287" t="e">
        <f>I13*C13</f>
        <v>#NAME?</v>
      </c>
      <c r="K13" s="286"/>
      <c r="L13" s="83" t="s">
        <v>23</v>
      </c>
      <c r="M13" s="67"/>
    </row>
    <row r="14" spans="1:13" s="68" customFormat="1" ht="12" hidden="1">
      <c r="A14" s="285"/>
      <c r="B14" s="84"/>
      <c r="C14" s="85">
        <f>-SUM(C15:C17)</f>
        <v>0</v>
      </c>
      <c r="D14" s="85"/>
      <c r="E14" s="1">
        <f>-SUM(E15:E17)</f>
        <v>0</v>
      </c>
      <c r="F14" s="85">
        <f>-SUM(F15:F17)</f>
        <v>0</v>
      </c>
      <c r="G14" s="86">
        <f>-SUM(G15:G17)</f>
        <v>0</v>
      </c>
      <c r="H14" s="1">
        <f>-SUM(H15:H17)</f>
        <v>0</v>
      </c>
      <c r="I14" s="1" t="e">
        <f>-SUM(I15:I17)</f>
        <v>#NAME?</v>
      </c>
      <c r="J14" s="2"/>
      <c r="K14" s="75"/>
      <c r="L14" s="87" t="s">
        <v>24</v>
      </c>
      <c r="M14" s="67"/>
    </row>
    <row r="15" spans="1:13" s="68" customFormat="1" ht="12" hidden="1">
      <c r="A15" s="284"/>
      <c r="B15" s="84"/>
      <c r="C15" s="88"/>
      <c r="D15" s="88"/>
      <c r="E15" s="88"/>
      <c r="F15" s="124"/>
      <c r="G15" s="88"/>
      <c r="H15" s="88"/>
      <c r="I15" s="88"/>
      <c r="J15" s="89"/>
      <c r="K15" s="75"/>
      <c r="L15" s="87" t="s">
        <v>24</v>
      </c>
      <c r="M15" s="67"/>
    </row>
    <row r="16" spans="1:13" s="68" customFormat="1" ht="12">
      <c r="A16" s="283"/>
      <c r="B16" s="156"/>
      <c r="C16" s="91"/>
      <c r="D16" s="90"/>
      <c r="E16" s="92"/>
      <c r="F16" s="92"/>
      <c r="G16" s="282">
        <f>C16*E16</f>
        <v>0</v>
      </c>
      <c r="H16" s="282">
        <f>F16*C16</f>
        <v>0</v>
      </c>
      <c r="I16" s="282" t="e" cm="1">
        <f t="array" ref="I16">IFERROR(VLOOKUP($K16,xxx_fam_zone_extraction_coefs,COLUMN(KMO),FALSE)*$E16+VLOOKUP($K16,xxx_fam_zone_extraction_coefs,COLUMN(KFO),FALSE)*$F16,$E16*KMO+$F16*KFO)</f>
        <v>#NAME?</v>
      </c>
      <c r="J16" s="281"/>
      <c r="K16" s="93"/>
      <c r="L16" s="94" t="s">
        <v>25</v>
      </c>
      <c r="M16" s="67"/>
    </row>
    <row r="17" spans="1:13" s="68" customFormat="1" ht="12" hidden="1">
      <c r="A17" s="95"/>
      <c r="B17" s="96"/>
      <c r="C17" s="96"/>
      <c r="D17" s="96"/>
      <c r="E17" s="96"/>
      <c r="F17" s="97"/>
      <c r="G17" s="98"/>
      <c r="H17" s="99"/>
      <c r="I17" s="100"/>
      <c r="J17" s="101"/>
      <c r="K17" s="102"/>
      <c r="L17" s="103" t="s">
        <v>26</v>
      </c>
      <c r="M17" s="67"/>
    </row>
    <row r="18" spans="1:13">
      <c r="A18" s="330"/>
      <c r="B18" s="134"/>
      <c r="C18" s="134"/>
      <c r="D18" s="134"/>
      <c r="E18" s="134"/>
      <c r="F18" s="134"/>
      <c r="G18" s="134"/>
      <c r="H18" s="134"/>
      <c r="I18" s="134"/>
      <c r="J18" s="89"/>
      <c r="K18" s="75"/>
      <c r="L18" s="87"/>
      <c r="M18" s="119"/>
    </row>
    <row r="19" spans="1:13" s="68" customFormat="1">
      <c r="A19" s="298"/>
      <c r="B19" s="155"/>
      <c r="C19" s="79">
        <v>1</v>
      </c>
      <c r="D19" s="78" t="s">
        <v>3</v>
      </c>
      <c r="E19" s="297">
        <f>IF(C19&lt;&gt;0,G19/C19,0)</f>
        <v>0</v>
      </c>
      <c r="F19" s="297">
        <f>IF(C19&lt;&gt;0,H19/C19,0)</f>
        <v>0</v>
      </c>
      <c r="G19" s="80">
        <f>IF(C19&lt;&gt;0,SUM(G21:G23),0)</f>
        <v>0</v>
      </c>
      <c r="H19" s="80">
        <f>IF(C19&lt;&gt;0,SUM(H21:H23),0)</f>
        <v>0</v>
      </c>
      <c r="I19" s="81" t="e">
        <f t="array" ref="I19">IF(C19&lt;&gt;0,ROUND(SUM(C21:C23*I21:I23)/C19,ARRONDIPVU),ROUND(SUM(C21:C23*I21:I23),ARRONDIPVU))</f>
        <v>#NAME?</v>
      </c>
      <c r="J19" s="82" t="e">
        <f>I19*C19</f>
        <v>#NAME?</v>
      </c>
      <c r="K19" s="296"/>
      <c r="L19" s="83" t="s">
        <v>27</v>
      </c>
      <c r="M19" s="67"/>
    </row>
    <row r="20" spans="1:13" s="68" customFormat="1" ht="12" hidden="1">
      <c r="A20" s="284"/>
      <c r="B20" s="158"/>
      <c r="C20" s="159">
        <f>-SUM(C21:C23)</f>
        <v>0</v>
      </c>
      <c r="D20" s="136"/>
      <c r="E20" s="136">
        <f>-SUM(E21:E23)</f>
        <v>0</v>
      </c>
      <c r="F20" s="136">
        <f>-SUM(F21:F23)</f>
        <v>0</v>
      </c>
      <c r="G20" s="148">
        <f>-SUM(G21:G23)</f>
        <v>0</v>
      </c>
      <c r="H20" s="136">
        <f>-SUM(H21:H23)</f>
        <v>0</v>
      </c>
      <c r="I20" s="136" t="e">
        <f>-SUM(I21:I23)</f>
        <v>#NAME?</v>
      </c>
      <c r="J20" s="89"/>
      <c r="K20" s="295"/>
      <c r="L20" s="87" t="s">
        <v>28</v>
      </c>
      <c r="M20" s="67"/>
    </row>
    <row r="21" spans="1:13" s="68" customFormat="1" ht="12" hidden="1">
      <c r="A21" s="284"/>
      <c r="B21" s="158"/>
      <c r="C21" s="136"/>
      <c r="D21" s="136"/>
      <c r="E21" s="136"/>
      <c r="F21" s="136"/>
      <c r="G21" s="148"/>
      <c r="H21" s="136"/>
      <c r="I21" s="136"/>
      <c r="J21" s="89"/>
      <c r="K21" s="295"/>
      <c r="L21" s="87" t="s">
        <v>28</v>
      </c>
      <c r="M21" s="67"/>
    </row>
    <row r="22" spans="1:13" s="68" customFormat="1" ht="12">
      <c r="A22" s="294"/>
      <c r="B22" s="178"/>
      <c r="C22" s="173"/>
      <c r="D22" s="174"/>
      <c r="E22" s="175"/>
      <c r="F22" s="175"/>
      <c r="G22" s="293">
        <f>C22*E22</f>
        <v>0</v>
      </c>
      <c r="H22" s="293">
        <f>F22*C22</f>
        <v>0</v>
      </c>
      <c r="I22" s="293" t="e" cm="1">
        <f t="array" ref="I22">IFERROR(VLOOKUP($K22,xxx_fam_zone_extraction_coefs,COLUMN(KMO),FALSE)*$E22+VLOOKUP($K22,xxx_fam_zone_extraction_coefs,COLUMN(KFO),FALSE)*$F22,$E22*KMO+$F22*KFO)</f>
        <v>#NAME?</v>
      </c>
      <c r="J22" s="292"/>
      <c r="K22" s="161"/>
      <c r="L22" s="162" t="s">
        <v>29</v>
      </c>
      <c r="M22" s="67"/>
    </row>
    <row r="23" spans="1:13" s="68" customFormat="1" ht="12" hidden="1">
      <c r="A23" s="163"/>
      <c r="B23" s="164"/>
      <c r="C23" s="164"/>
      <c r="D23" s="164"/>
      <c r="E23" s="164"/>
      <c r="F23" s="165"/>
      <c r="G23" s="166"/>
      <c r="H23" s="167"/>
      <c r="I23" s="100"/>
      <c r="J23" s="101"/>
      <c r="K23" s="280"/>
      <c r="L23" s="280" t="s">
        <v>30</v>
      </c>
    </row>
    <row r="24" spans="1:13">
      <c r="A24" s="160"/>
      <c r="B24" s="134"/>
      <c r="C24" s="134"/>
      <c r="D24" s="134"/>
      <c r="E24" s="134"/>
      <c r="F24" s="134"/>
      <c r="G24" s="134"/>
      <c r="H24" s="134"/>
      <c r="I24" s="134"/>
      <c r="J24" s="89"/>
      <c r="K24" s="134"/>
      <c r="L24" s="160"/>
    </row>
    <row r="26" spans="1:13">
      <c r="B26" s="333"/>
    </row>
  </sheetData>
  <sheetProtection formatCells="0" formatColumns="0"/>
  <pageMargins left="1" right="0.17" top="0.55000000000000004" bottom="0.54" header="0.4921259845" footer="0.4921259845"/>
  <pageSetup paperSize="9"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13</vt:i4>
      </vt:variant>
    </vt:vector>
  </HeadingPairs>
  <TitlesOfParts>
    <vt:vector size="14" baseType="lpstr">
      <vt:lpstr>Modele Fo Mo</vt:lpstr>
      <vt:lpstr>'MXLD2101-M'!CHAPITRE_VIERGE</vt:lpstr>
      <vt:lpstr>'MXLD2101-M'!ENSEMBLE_VIERGE</vt:lpstr>
      <vt:lpstr>'Modele Fo Mo'!Impression_des_titres</vt:lpstr>
      <vt:lpstr>'MXLD2101-M'!LIGNE_CHAPITRE_VIERGE</vt:lpstr>
      <vt:lpstr>'MXLD2101-M'!LIGNE_ENSEMBLE_VIERGE</vt:lpstr>
      <vt:lpstr>'MXLD2101-M'!LIGNE_SOUS_DETAIL_VIERGE</vt:lpstr>
      <vt:lpstr>'MXLD2101-M'!LIGNE_SOUSCHAPITRE_VIERGE</vt:lpstr>
      <vt:lpstr>'MXLD2101-M'!SOUS_DETAIL_VIERGE</vt:lpstr>
      <vt:lpstr>'MXLD2101-M'!SOUSCHAPITRE_VIERGE</vt:lpstr>
      <vt:lpstr>'Modele Fo Mo'!Zone_d_impression</vt:lpstr>
      <vt:lpstr>'MXLD2101-M'!ZONECOLONNE_DERNIEREFIXE</vt:lpstr>
      <vt:lpstr>'MXLD2101-M'!ZONECOLONNE_TRAMEINSERTION</vt:lpstr>
      <vt:lpstr>'MXLD2101-M'!ZONECOLONNE_TRAMEMODELE</vt:lpstr>
    </vt:vector>
  </TitlesOfParts>
  <Company>meteor-concept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BAUVENT Gilles</dc:creator>
  <cp:lastModifiedBy>Gilles BAUVENT</cp:lastModifiedBy>
  <cp:lastPrinted>2021-12-13T16:05:07Z</cp:lastPrinted>
  <dcterms:created xsi:type="dcterms:W3CDTF">1998-08-21T14:08:20Z</dcterms:created>
  <dcterms:modified xsi:type="dcterms:W3CDTF">2022-05-02T14:56:38Z</dcterms:modified>
</cp:coreProperties>
</file>